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ин план 2017  (2)" sheetId="1" r:id="rId1"/>
    <sheet name="Фин план 2017  (3)" sheetId="2" r:id="rId2"/>
    <sheet name="Расшифровка" sheetId="3" r:id="rId3"/>
    <sheet name="Расшифр. содерж." sheetId="4" r:id="rId4"/>
    <sheet name="Расш. прочее" sheetId="5" r:id="rId5"/>
  </sheets>
  <definedNames/>
  <calcPr fullCalcOnLoad="1"/>
</workbook>
</file>

<file path=xl/sharedStrings.xml><?xml version="1.0" encoding="utf-8"?>
<sst xmlns="http://schemas.openxmlformats.org/spreadsheetml/2006/main" count="1195" uniqueCount="364">
  <si>
    <t>Показатели</t>
  </si>
  <si>
    <t>Плановый период</t>
  </si>
  <si>
    <t xml:space="preserve">Очередной </t>
  </si>
  <si>
    <t>Доходы, всего</t>
  </si>
  <si>
    <t>Налоги на совокупный доход</t>
  </si>
  <si>
    <t>Доходы от оказания платных услуг и компенсации затрат государства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</si>
  <si>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</si>
  <si>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</si>
  <si>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Коды бюджетной классификации</t>
  </si>
  <si>
    <t>Расходы, всего</t>
  </si>
  <si>
    <t>Другие общегосударственные вопросы</t>
  </si>
  <si>
    <t>Молодежная политика и оздоровление детей</t>
  </si>
  <si>
    <t>Периодическая печать и издательства</t>
  </si>
  <si>
    <t>Общегосударственные расходы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</si>
  <si>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</si>
  <si>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</si>
  <si>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</si>
  <si>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Охрана семьи и детства</t>
  </si>
  <si>
    <t>Налоговые и неналоговые доходы</t>
  </si>
  <si>
    <t>000 1 13 00000 00 0000 000</t>
  </si>
  <si>
    <t>000 1 16 00000 00 0000 000</t>
  </si>
  <si>
    <t>Образование</t>
  </si>
  <si>
    <t>Сбалансированность бюджета</t>
  </si>
  <si>
    <t>Профицит (+),  дефицит (-)</t>
  </si>
  <si>
    <t>Изменение остатков средств на счетах по учету средств бюджета</t>
  </si>
  <si>
    <t>Источники финансирования дефицита:</t>
  </si>
  <si>
    <t xml:space="preserve">969 01 05 00 00 00 0000 000 </t>
  </si>
  <si>
    <t>Параметры муниципального долга</t>
  </si>
  <si>
    <t>Долговые обязательства бюджета</t>
  </si>
  <si>
    <t>Верхний предел муниципального долга</t>
  </si>
  <si>
    <t>0100</t>
  </si>
  <si>
    <t>0102</t>
  </si>
  <si>
    <t>0103</t>
  </si>
  <si>
    <t>0104</t>
  </si>
  <si>
    <t>0113</t>
  </si>
  <si>
    <t xml:space="preserve">Очередной год и плановый период </t>
  </si>
  <si>
    <t>тыс.руб.</t>
  </si>
  <si>
    <t>Утверждено</t>
  </si>
  <si>
    <t>Приложение 1</t>
  </si>
  <si>
    <t>Культура</t>
  </si>
  <si>
    <t>з/плата</t>
  </si>
  <si>
    <t>Налоги</t>
  </si>
  <si>
    <t>Глава МА</t>
  </si>
  <si>
    <t>Обеспеч.деятельности МА,    в т.ч.:</t>
  </si>
  <si>
    <t>З/плата</t>
  </si>
  <si>
    <t>Обесп. деятельности, в т.ч.</t>
  </si>
  <si>
    <t>Итого по МА без Главы</t>
  </si>
  <si>
    <t>Компенсация депутатам</t>
  </si>
  <si>
    <t>Благоустройство</t>
  </si>
  <si>
    <t>Постановлением  МА</t>
  </si>
  <si>
    <t>Членские взносы</t>
  </si>
  <si>
    <t>Итого по МА</t>
  </si>
  <si>
    <t>Защита населения и территории от чрезвычайных ситуаций природного и техногенного характера, гражданская оборона</t>
  </si>
  <si>
    <t>0111</t>
  </si>
  <si>
    <t>Физическая культура и спорт</t>
  </si>
  <si>
    <t>Средства массовой информации</t>
  </si>
  <si>
    <t xml:space="preserve">Культура,  кинематография </t>
  </si>
  <si>
    <t>Общеэкономические вопросы</t>
  </si>
  <si>
    <t>Национальная экономика</t>
  </si>
  <si>
    <t>Опека (субвенция)</t>
  </si>
  <si>
    <t>00 1 00 00000 00 0000 000</t>
  </si>
  <si>
    <t>Налог, взимаемый в связи с применением УСН</t>
  </si>
  <si>
    <t>Единый налог на вмененный доход для отдельных видов деятельности</t>
  </si>
  <si>
    <t>182 1 05 0000 00 0000 110</t>
  </si>
  <si>
    <t>182 1 05 02000 00 0000 110</t>
  </si>
  <si>
    <t>182 1 05 01000 00 0000 110</t>
  </si>
  <si>
    <t xml:space="preserve">000 2 02 00000 00 0000 000 </t>
  </si>
  <si>
    <t>КОСГУ 212  (Пособие) КВР 122</t>
  </si>
  <si>
    <t>Обеспечение проведения выборов и референдумов</t>
  </si>
  <si>
    <t>Муниципальный Совет</t>
  </si>
  <si>
    <t>Код     ГРБС</t>
  </si>
  <si>
    <t>Избирательная комиссия</t>
  </si>
  <si>
    <t>Местная Администрация</t>
  </si>
  <si>
    <r>
      <t xml:space="preserve">Итого по ГРБС,     </t>
    </r>
    <r>
      <rPr>
        <sz val="12"/>
        <rFont val="Arial"/>
        <family val="2"/>
      </rPr>
      <t>в том числе:</t>
    </r>
  </si>
  <si>
    <r>
      <t xml:space="preserve">Итого по ГРБС,    </t>
    </r>
    <r>
      <rPr>
        <sz val="12"/>
        <rFont val="Arial"/>
        <family val="2"/>
      </rPr>
      <t>в том числе:</t>
    </r>
  </si>
  <si>
    <r>
      <t xml:space="preserve">Итого по ГРБС,   </t>
    </r>
    <r>
      <rPr>
        <sz val="12"/>
        <rFont val="Arial"/>
        <family val="2"/>
      </rPr>
      <t>в том числе:</t>
    </r>
  </si>
  <si>
    <t>Резервные фонды</t>
  </si>
  <si>
    <t>Профессиональная подготовка, переподготовка и повышение квалификации</t>
  </si>
  <si>
    <t>Другие вопросы в области культуры и кинематографии</t>
  </si>
  <si>
    <t>Налог, взимаемый в связи с применением патентной системы налогообложения</t>
  </si>
  <si>
    <t xml:space="preserve">182 1 05 04000 02 0000 110 </t>
  </si>
  <si>
    <t xml:space="preserve">                         КВР 242, ст.220</t>
  </si>
  <si>
    <t>КВР 244, ст.220</t>
  </si>
  <si>
    <t>КВР 244, ст.340</t>
  </si>
  <si>
    <t>КВР 852, ст.290</t>
  </si>
  <si>
    <t>КВР 244, ст.310</t>
  </si>
  <si>
    <t>КВР 851, ст.290</t>
  </si>
  <si>
    <t>КВР 242, ст.310</t>
  </si>
  <si>
    <t>КВР 242, ст.340</t>
  </si>
  <si>
    <t>КВР 244, ст.290</t>
  </si>
  <si>
    <t>Расшифровка к среднесрочному финансовому плану на 2014-2016 годы.</t>
  </si>
  <si>
    <t>Пособия</t>
  </si>
  <si>
    <t>Вознагр.приемным родителям</t>
  </si>
  <si>
    <t>Опека (свои средства)</t>
  </si>
  <si>
    <t>КВР 121</t>
  </si>
  <si>
    <t>Обеспеч.деят. МА., в т.ч.</t>
  </si>
  <si>
    <t>Итого субвенции на содержание</t>
  </si>
  <si>
    <t>Всего опека</t>
  </si>
  <si>
    <t>Всего свои средства</t>
  </si>
  <si>
    <t>Аппарат МА                КВР 121</t>
  </si>
  <si>
    <t>Глава МО          КВР  120</t>
  </si>
  <si>
    <t>Депутаты на пост.      КВР  120</t>
  </si>
  <si>
    <t>Аппарат МС               КВР  120</t>
  </si>
  <si>
    <t xml:space="preserve">      по содержанию ОМСУ</t>
  </si>
  <si>
    <t xml:space="preserve">     (тыс.руб.)</t>
  </si>
  <si>
    <t>Наименование</t>
  </si>
  <si>
    <t>ГРБС</t>
  </si>
  <si>
    <t>Раздел и подраздел</t>
  </si>
  <si>
    <t>Целевая статья</t>
  </si>
  <si>
    <t>Вид расходов</t>
  </si>
  <si>
    <t>Муниципальный Совет  МО МО Юнтолово (924)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</si>
  <si>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</si>
  <si>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</si>
  <si>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</si>
  <si>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</si>
  <si>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002 03 01</t>
  </si>
  <si>
    <t xml:space="preserve">Компенсация расходов депутатам, осуществляющим свои полномочия на непостоянной основе </t>
  </si>
  <si>
    <t>002 03 02</t>
  </si>
  <si>
    <t>Аппарат представительного органа муниципального образования</t>
  </si>
  <si>
    <t>002 04 00</t>
  </si>
  <si>
    <t>200</t>
  </si>
  <si>
    <t>240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</si>
  <si>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</si>
  <si>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</si>
  <si>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</si>
  <si>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</si>
  <si>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</si>
  <si>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</si>
  <si>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002 80 01</t>
  </si>
  <si>
    <t>Резервный фонд Местной Администрации</t>
  </si>
  <si>
    <t>070 01 00</t>
  </si>
  <si>
    <t>870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</si>
  <si>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</si>
  <si>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</si>
  <si>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600</t>
  </si>
  <si>
    <t>630</t>
  </si>
  <si>
    <t>Размещение муниципального заказа</t>
  </si>
  <si>
    <t>092 02 00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</si>
  <si>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</si>
  <si>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</si>
  <si>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</si>
  <si>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</si>
  <si>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092 06 00</t>
  </si>
  <si>
    <t>795 01 00</t>
  </si>
  <si>
    <t>795 05 00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</si>
  <si>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</si>
  <si>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</si>
  <si>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</si>
  <si>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</si>
  <si>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</si>
  <si>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810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</si>
  <si>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</si>
  <si>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</si>
  <si>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600 01 01</t>
  </si>
  <si>
    <t>Установка, содержание и ремонт ограждений газонов</t>
  </si>
  <si>
    <t>600 01 02</t>
  </si>
  <si>
    <t>600 01 03</t>
  </si>
  <si>
    <t>Создание зон отдыха; обустройство, содержание и уборка территорий  детских и спортивных площадок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</si>
  <si>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</si>
  <si>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</si>
  <si>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</si>
  <si>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</si>
  <si>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</si>
  <si>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</si>
  <si>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</si>
  <si>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</si>
  <si>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Содержание территорий зеленых насаждений внутриквартального озеленения</t>
  </si>
  <si>
    <t xml:space="preserve">600 01 09 </t>
  </si>
  <si>
    <t>600 02 02</t>
  </si>
  <si>
    <t>Оборудование контейнерных площадок на дворовых территориях</t>
  </si>
  <si>
    <t>600 02 03</t>
  </si>
  <si>
    <t>ОБРАЗОВАНИЕ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</si>
  <si>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</si>
  <si>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428 01 00  </t>
  </si>
  <si>
    <t>Проведение работ по военно-патриотическому воспитанию граждан РФ на территории муниципального образования</t>
  </si>
  <si>
    <t>431 01 00</t>
  </si>
  <si>
    <t>795 02 00</t>
  </si>
  <si>
    <t>795 03 00</t>
  </si>
  <si>
    <t>795 04 00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</si>
  <si>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</si>
  <si>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</si>
  <si>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</si>
  <si>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</si>
  <si>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</si>
  <si>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</si>
  <si>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</si>
  <si>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002 80 02</t>
  </si>
  <si>
    <t>002 06 02</t>
  </si>
  <si>
    <t>511 80 03</t>
  </si>
  <si>
    <t>310</t>
  </si>
  <si>
    <t>511 80 04</t>
  </si>
  <si>
    <t>360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</si>
  <si>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</si>
  <si>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</si>
  <si>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СРЕДСТВА МАССОВОЙ ИНФОРМАЦИИ</t>
  </si>
  <si>
    <t>ИТОГО РАСХОДОВ</t>
  </si>
  <si>
    <t xml:space="preserve">                                    Расшифровка к среднесрочному финансовому плану  МО Юнтолово на 2015 - 2017  годы. </t>
  </si>
  <si>
    <t>КОСГУ</t>
  </si>
  <si>
    <t>000 00 00</t>
  </si>
  <si>
    <t>Глава муниципального образования</t>
  </si>
  <si>
    <t>Оплата труда и начисления на выплаты по оплате труда</t>
  </si>
  <si>
    <t>121</t>
  </si>
  <si>
    <t>210</t>
  </si>
  <si>
    <t>Заработная плата</t>
  </si>
  <si>
    <t>211</t>
  </si>
  <si>
    <t>Начисления на выплаты по оплате труда</t>
  </si>
  <si>
    <t>213</t>
  </si>
  <si>
    <t>Депутаты, осуществляющие свою деятельность на постоянной основе</t>
  </si>
  <si>
    <t>Оплата работ, услуг</t>
  </si>
  <si>
    <t>123</t>
  </si>
  <si>
    <t>220</t>
  </si>
  <si>
    <t>Прочие работы, услуги</t>
  </si>
  <si>
    <t>226</t>
  </si>
  <si>
    <t>Аппарат представительного органа муниципального образования, в целом</t>
  </si>
  <si>
    <t>000</t>
  </si>
  <si>
    <t xml:space="preserve">002 04 00 </t>
  </si>
  <si>
    <t>242</t>
  </si>
  <si>
    <t>Услуги связи</t>
  </si>
  <si>
    <t>221</t>
  </si>
  <si>
    <t>244</t>
  </si>
  <si>
    <t>Увеличение стоимости материальных запасов</t>
  </si>
  <si>
    <t>340</t>
  </si>
  <si>
    <t>Прочие расходы</t>
  </si>
  <si>
    <t>852</t>
  </si>
  <si>
    <t>290</t>
  </si>
  <si>
    <t>831</t>
  </si>
  <si>
    <t>Работы, услуги по содержанию имущества</t>
  </si>
  <si>
    <t>225</t>
  </si>
  <si>
    <t>Увеличение стоимости основных средств</t>
  </si>
  <si>
    <t>Транспортные услуги</t>
  </si>
  <si>
    <t>222</t>
  </si>
  <si>
    <t>Глава местной администрации (исполнительно-распорядительного органа муниципального образования)</t>
  </si>
  <si>
    <t>Прочие выплаты</t>
  </si>
  <si>
    <t>122</t>
  </si>
  <si>
    <t>212</t>
  </si>
  <si>
    <t xml:space="preserve">002 06 01 </t>
  </si>
  <si>
    <t>Коммунальные услуги</t>
  </si>
  <si>
    <t>223</t>
  </si>
  <si>
    <t xml:space="preserve">Прочие расходы </t>
  </si>
  <si>
    <t>851</t>
  </si>
  <si>
    <t>Расходы на исполнение государственного полномочия по составлению протоколовоб административных правонарушениях</t>
  </si>
  <si>
    <t>Безвозмездные перечисления организациям, за исключением государственных и муниципальных организаций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</si>
  <si>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</si>
  <si>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 xml:space="preserve">Ведомственная целевая программа по информационному обеспечению населения
</t>
  </si>
  <si>
    <t xml:space="preserve">Ведомственная целевая программа участия в деятельности по профилактике  правонарушений на территории муниципального образования 
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</si>
  <si>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</si>
  <si>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 xml:space="preserve">600 01 02 </t>
  </si>
  <si>
    <t>Установка и содержание малых архитектурных форм,уличной мебели и хозяйственно-бытового оборудования, необходимого для благоустройстав территории</t>
  </si>
  <si>
    <t>Разработка проектной документации благоустройства дворовых территорий</t>
  </si>
  <si>
    <t>600 01 09</t>
  </si>
  <si>
    <t>Ликвидация несанкционированных свалок бытовых отходов,  мусора и уборка территорий, водных акваторий, тупикрв и проездов не включенных в адресные программы, утвержденные исполнительными органами государственной власти  Санкт-Петербурга</t>
  </si>
  <si>
    <t>428 01 00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</si>
  <si>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 
</t>
  </si>
  <si>
    <t xml:space="preserve">Ведомственная целевая программа по профилактике дорожно-транспортного травматизма на территории муниципального образования 
</t>
  </si>
  <si>
    <t xml:space="preserve">Ведомственная целевая программа по профилактике  экстремизма и терроризма на территории муниципального образования 
</t>
  </si>
  <si>
    <t xml:space="preserve">795 06 00 </t>
  </si>
  <si>
    <t xml:space="preserve">КУЛЬТУРА И КИНЕМАТОГРАФИЯ </t>
  </si>
  <si>
    <t xml:space="preserve">002 80 02 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</si>
  <si>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</si>
  <si>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государственных полномочий по выплате денежных средств на содержание ребенка в семье опекуна и в приемной семье</t>
  </si>
  <si>
    <t>Пособия по социальной помощи населению</t>
  </si>
  <si>
    <t>313</t>
  </si>
  <si>
    <t>262</t>
  </si>
  <si>
    <t>Выплата вознаграждения, причитающегося приемным родителям</t>
  </si>
  <si>
    <t xml:space="preserve">511 80 04 </t>
  </si>
  <si>
    <t>МАССОВЫЙ СПОРТ</t>
  </si>
  <si>
    <t>Норматив</t>
  </si>
  <si>
    <t>Прогноз</t>
  </si>
  <si>
    <t>Другие вопросы в области национальной экономики</t>
  </si>
  <si>
    <t>Физическая культура</t>
  </si>
  <si>
    <t>Другие вопросы в области образования</t>
  </si>
  <si>
    <t xml:space="preserve">                                          Среднесрочный финансовый план внутригородского муниципального образования Санкт-Петербурга   </t>
  </si>
  <si>
    <t>Раздел</t>
  </si>
  <si>
    <t>Вид расхода</t>
  </si>
  <si>
    <t>Содержание Главы муниципального образования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</si>
  <si>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</si>
  <si>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</si>
  <si>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депутатов, осуществляющих свою деятельность на постоянной основе</t>
  </si>
  <si>
    <t>00200 00021</t>
  </si>
  <si>
    <t>00200 00022</t>
  </si>
  <si>
    <t>Закупка товаров, работ и услуг для государственных (муниципальных) нужд</t>
  </si>
  <si>
    <t>Иные бюджетные ассигнования</t>
  </si>
  <si>
    <t>00200 00023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</si>
  <si>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</si>
  <si>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09200 00440</t>
  </si>
  <si>
    <t>Содержание  Главы 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</si>
  <si>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</si>
  <si>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</si>
  <si>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</si>
  <si>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</si>
  <si>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 средств местного бюджета</t>
  </si>
  <si>
    <t>00200 G0850</t>
  </si>
  <si>
    <t>Расходы на обеспечение доступа к информации о деятельности органов местного самоуправления</t>
  </si>
  <si>
    <t>Осуществление закупок товаров, работ, услуг для обеспечения муниципальных нужд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</si>
  <si>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</si>
  <si>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</si>
  <si>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07000 00060</t>
  </si>
  <si>
    <t>09200 00071</t>
  </si>
  <si>
    <t>09200 00075</t>
  </si>
  <si>
    <t>09200 00076</t>
  </si>
  <si>
    <t>Содействие развитию малого бизнеса на территории муниципального образования</t>
  </si>
  <si>
    <t>21900 00090</t>
  </si>
  <si>
    <t>51000 00101</t>
  </si>
  <si>
    <t>34500 00110</t>
  </si>
  <si>
    <t>60000 00131</t>
  </si>
  <si>
    <t>60000 00132</t>
  </si>
  <si>
    <t>60000 00141</t>
  </si>
  <si>
    <t>60000 00151</t>
  </si>
  <si>
    <t>60000 00152</t>
  </si>
  <si>
    <t>60000 00161</t>
  </si>
  <si>
    <t>60000 00163</t>
  </si>
  <si>
    <t>60000 00165</t>
  </si>
  <si>
    <t>Проведение работ по военно-патриотическому воспитанию граждан муниципального образования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</si>
  <si>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</si>
  <si>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42800 00181</t>
  </si>
  <si>
    <t>43100 00191</t>
  </si>
  <si>
    <t>79500 00490</t>
  </si>
  <si>
    <t>Организация и проведение досуговых мероприятий для жителей муниципального образования</t>
  </si>
  <si>
    <t>79500 00510</t>
  </si>
  <si>
    <t>79500 00530</t>
  </si>
  <si>
    <t>45000 00200</t>
  </si>
  <si>
    <t>45000 00560</t>
  </si>
  <si>
    <t>79500 00520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</si>
  <si>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</si>
  <si>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</si>
  <si>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1004</t>
  </si>
  <si>
    <t>51100 G0860</t>
  </si>
  <si>
    <t>51100 G0870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</si>
  <si>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</si>
  <si>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1101</t>
  </si>
  <si>
    <t>51200 00240</t>
  </si>
  <si>
    <t>Опубликование муниципальных правовых актов, иной информации</t>
  </si>
  <si>
    <t>1202</t>
  </si>
  <si>
    <t>45700 00250</t>
  </si>
  <si>
    <t>Ведомственная целевая программа участия в  создании условий для реализации мер, направленных на укрепление межнационального и межконфессинального согласия, сохранение и развитие языков и культуры народов Российской Федерации, проживающих на территории ВМО Санкт-Петербурга МО Юнтолово, социальную и культурную адаптацию мигрантов, профилактику Межнациональных (межэтнических) конфликтов</t>
  </si>
  <si>
    <t>09200 G0100</t>
  </si>
  <si>
    <t>00200 Г0850</t>
  </si>
  <si>
    <t>79500 00540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</si>
  <si>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</si>
  <si>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Пенсионное обеспечение</t>
  </si>
  <si>
    <t>1001</t>
  </si>
  <si>
    <t>50500 00231</t>
  </si>
  <si>
    <t>Расходы на выплату пенсии за выслугу лет лицам, замещавшим должности униципальной службы в органах местного самоуправления, муниципальных органах муниципальных образований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</si>
  <si>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</si>
  <si>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муниципального образования Юнтолово на 2020- 2022 годы</t>
  </si>
  <si>
    <t xml:space="preserve">Текущий 2019 год  </t>
  </si>
  <si>
    <t>Прочие неналоговые доходы бюджетов ВМО городов федерального значения</t>
  </si>
  <si>
    <t>000 1 17 05030 03 0000 180</t>
  </si>
  <si>
    <t>СОЦИАЛЬНОЕ ОБЕСПЕЧЕНИЕ НАСЕЛЕНИЯ</t>
  </si>
  <si>
    <t>Расходы на выплату ежемесячной доплаты к пенсии за стаж (общую продолжительность) работы (службы) лицам, замещавшим должности униципальной службы в органах местного самоуправления</t>
  </si>
  <si>
    <t>1003</t>
  </si>
  <si>
    <t>50500 00232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</si>
  <si>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</si>
  <si>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</si>
  <si>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</si>
  <si>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</si>
  <si>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</si>
  <si>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</si>
  <si>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</si>
  <si>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</si>
  <si>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Обеспечение проектирования благоустройства при размещении элементов благоустройства</t>
  </si>
  <si>
    <t>60000 00153</t>
  </si>
  <si>
    <t>от   25.10.2018 г.  № 01-18/ 60</t>
  </si>
  <si>
    <t>от   25.10.2019 г.  № 01-18/ 60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</si>
</sst>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.5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justify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81" fontId="2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3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3" fillId="0" borderId="12" xfId="0" applyNumberFormat="1" applyFont="1" applyBorder="1" applyAlignment="1">
      <alignment horizontal="right"/>
    </xf>
    <xf numFmtId="0" fontId="0" fillId="0" borderId="25" xfId="0" applyBorder="1" applyAlignment="1">
      <alignment wrapText="1"/>
    </xf>
    <xf numFmtId="0" fontId="2" fillId="0" borderId="10" xfId="0" applyFont="1" applyBorder="1" applyAlignment="1">
      <alignment vertical="justify" wrapText="1"/>
    </xf>
    <xf numFmtId="181" fontId="2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1" fontId="7" fillId="0" borderId="26" xfId="0" applyNumberFormat="1" applyFont="1" applyBorder="1" applyAlignment="1">
      <alignment horizontal="right" vertical="justify"/>
    </xf>
    <xf numFmtId="0" fontId="5" fillId="0" borderId="24" xfId="0" applyFont="1" applyBorder="1" applyAlignment="1">
      <alignment/>
    </xf>
    <xf numFmtId="181" fontId="11" fillId="0" borderId="11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0" fontId="4" fillId="0" borderId="10" xfId="0" applyFont="1" applyBorder="1" applyAlignment="1">
      <alignment vertical="justify" wrapText="1"/>
    </xf>
    <xf numFmtId="181" fontId="4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181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 horizontal="right"/>
    </xf>
    <xf numFmtId="181" fontId="7" fillId="0" borderId="12" xfId="0" applyNumberFormat="1" applyFont="1" applyBorder="1" applyAlignment="1">
      <alignment horizontal="right"/>
    </xf>
    <xf numFmtId="181" fontId="7" fillId="0" borderId="11" xfId="0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181" fontId="3" fillId="0" borderId="11" xfId="0" applyNumberFormat="1" applyFont="1" applyBorder="1" applyAlignment="1">
      <alignment/>
    </xf>
    <xf numFmtId="181" fontId="3" fillId="0" borderId="12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ill="1" applyBorder="1" applyAlignment="1">
      <alignment/>
    </xf>
    <xf numFmtId="181" fontId="7" fillId="0" borderId="27" xfId="0" applyNumberFormat="1" applyFont="1" applyBorder="1" applyAlignment="1">
      <alignment horizontal="right" vertical="justify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1" fontId="0" fillId="0" borderId="20" xfId="0" applyNumberFormat="1" applyBorder="1" applyAlignment="1">
      <alignment/>
    </xf>
    <xf numFmtId="0" fontId="0" fillId="0" borderId="30" xfId="0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4" fillId="0" borderId="24" xfId="0" applyFont="1" applyBorder="1" applyAlignment="1">
      <alignment horizontal="right"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horizontal="right"/>
    </xf>
    <xf numFmtId="0" fontId="14" fillId="0" borderId="24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4" xfId="0" applyFont="1" applyBorder="1" applyAlignment="1">
      <alignment wrapText="1"/>
    </xf>
    <xf numFmtId="181" fontId="15" fillId="0" borderId="2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0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justify" wrapText="1"/>
    </xf>
    <xf numFmtId="180" fontId="7" fillId="0" borderId="11" xfId="0" applyNumberFormat="1" applyFont="1" applyBorder="1" applyAlignment="1">
      <alignment horizontal="center" vertical="justify"/>
    </xf>
    <xf numFmtId="49" fontId="7" fillId="0" borderId="11" xfId="0" applyNumberFormat="1" applyFont="1" applyBorder="1" applyAlignment="1">
      <alignment horizontal="center" vertical="justify"/>
    </xf>
    <xf numFmtId="181" fontId="7" fillId="0" borderId="12" xfId="0" applyNumberFormat="1" applyFont="1" applyBorder="1" applyAlignment="1">
      <alignment horizontal="right" vertical="justify"/>
    </xf>
    <xf numFmtId="49" fontId="3" fillId="0" borderId="11" xfId="0" applyNumberFormat="1" applyFont="1" applyBorder="1" applyAlignment="1">
      <alignment horizontal="center" vertical="justify"/>
    </xf>
    <xf numFmtId="181" fontId="4" fillId="0" borderId="12" xfId="0" applyNumberFormat="1" applyFont="1" applyBorder="1" applyAlignment="1">
      <alignment horizontal="right" vertical="justify"/>
    </xf>
    <xf numFmtId="181" fontId="6" fillId="0" borderId="12" xfId="0" applyNumberFormat="1" applyFont="1" applyBorder="1" applyAlignment="1">
      <alignment horizontal="right" vertical="justify"/>
    </xf>
    <xf numFmtId="181" fontId="3" fillId="0" borderId="12" xfId="0" applyNumberFormat="1" applyFont="1" applyBorder="1" applyAlignment="1">
      <alignment horizontal="right" vertical="justify"/>
    </xf>
    <xf numFmtId="0" fontId="7" fillId="0" borderId="11" xfId="0" applyNumberFormat="1" applyFont="1" applyBorder="1" applyAlignment="1">
      <alignment horizontal="center" vertical="justify" wrapText="1"/>
    </xf>
    <xf numFmtId="0" fontId="3" fillId="0" borderId="0" xfId="0" applyFont="1" applyAlignment="1">
      <alignment/>
    </xf>
    <xf numFmtId="180" fontId="3" fillId="0" borderId="11" xfId="0" applyNumberFormat="1" applyFont="1" applyBorder="1" applyAlignment="1">
      <alignment horizontal="center" vertical="justify"/>
    </xf>
    <xf numFmtId="49" fontId="4" fillId="0" borderId="11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 wrapText="1"/>
    </xf>
    <xf numFmtId="180" fontId="7" fillId="0" borderId="11" xfId="0" applyNumberFormat="1" applyFont="1" applyFill="1" applyBorder="1" applyAlignment="1">
      <alignment horizontal="center" vertical="justify"/>
    </xf>
    <xf numFmtId="49" fontId="7" fillId="0" borderId="11" xfId="0" applyNumberFormat="1" applyFont="1" applyFill="1" applyBorder="1" applyAlignment="1">
      <alignment horizontal="center" vertical="justify"/>
    </xf>
    <xf numFmtId="181" fontId="7" fillId="0" borderId="12" xfId="0" applyNumberFormat="1" applyFont="1" applyFill="1" applyBorder="1" applyAlignment="1">
      <alignment horizontal="right" vertical="justify"/>
    </xf>
    <xf numFmtId="0" fontId="1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180" fontId="6" fillId="0" borderId="39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181" fontId="16" fillId="0" borderId="4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justify" wrapText="1"/>
    </xf>
    <xf numFmtId="180" fontId="4" fillId="0" borderId="11" xfId="0" applyNumberFormat="1" applyFont="1" applyBorder="1" applyAlignment="1">
      <alignment horizontal="center" vertical="justify"/>
    </xf>
    <xf numFmtId="49" fontId="6" fillId="0" borderId="11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justify" wrapText="1"/>
    </xf>
    <xf numFmtId="181" fontId="6" fillId="0" borderId="12" xfId="0" applyNumberFormat="1" applyFont="1" applyFill="1" applyBorder="1" applyAlignment="1">
      <alignment horizontal="right" vertical="justify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justify" wrapText="1"/>
    </xf>
    <xf numFmtId="180" fontId="4" fillId="0" borderId="11" xfId="0" applyNumberFormat="1" applyFont="1" applyFill="1" applyBorder="1" applyAlignment="1">
      <alignment horizontal="center" vertical="justify"/>
    </xf>
    <xf numFmtId="49" fontId="4" fillId="0" borderId="11" xfId="0" applyNumberFormat="1" applyFont="1" applyFill="1" applyBorder="1" applyAlignment="1">
      <alignment horizontal="center" vertical="justify"/>
    </xf>
    <xf numFmtId="181" fontId="4" fillId="0" borderId="12" xfId="0" applyNumberFormat="1" applyFont="1" applyFill="1" applyBorder="1" applyAlignment="1">
      <alignment horizontal="right" vertical="justify"/>
    </xf>
    <xf numFmtId="0" fontId="3" fillId="0" borderId="10" xfId="0" applyFont="1" applyFill="1" applyBorder="1" applyAlignment="1">
      <alignment vertical="justify" wrapText="1"/>
    </xf>
    <xf numFmtId="0" fontId="3" fillId="0" borderId="11" xfId="0" applyFont="1" applyFill="1" applyBorder="1" applyAlignment="1">
      <alignment horizontal="center" vertical="justify" wrapText="1"/>
    </xf>
    <xf numFmtId="180" fontId="3" fillId="0" borderId="11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/>
    </xf>
    <xf numFmtId="0" fontId="7" fillId="0" borderId="10" xfId="0" applyFont="1" applyBorder="1" applyAlignment="1">
      <alignment vertical="justify" wrapText="1"/>
    </xf>
    <xf numFmtId="0" fontId="18" fillId="0" borderId="10" xfId="0" applyFont="1" applyFill="1" applyBorder="1" applyAlignment="1">
      <alignment vertical="justify" wrapText="1"/>
    </xf>
    <xf numFmtId="0" fontId="18" fillId="0" borderId="11" xfId="0" applyFont="1" applyBorder="1" applyAlignment="1">
      <alignment horizontal="center" vertical="justify" wrapText="1"/>
    </xf>
    <xf numFmtId="180" fontId="18" fillId="0" borderId="11" xfId="0" applyNumberFormat="1" applyFont="1" applyBorder="1" applyAlignment="1">
      <alignment horizontal="center" vertical="justify"/>
    </xf>
    <xf numFmtId="49" fontId="18" fillId="0" borderId="11" xfId="0" applyNumberFormat="1" applyFont="1" applyBorder="1" applyAlignment="1">
      <alignment horizontal="center" vertical="justify"/>
    </xf>
    <xf numFmtId="181" fontId="18" fillId="0" borderId="12" xfId="0" applyNumberFormat="1" applyFont="1" applyBorder="1" applyAlignment="1">
      <alignment horizontal="right" vertical="justify"/>
    </xf>
    <xf numFmtId="0" fontId="6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horizontal="center" vertical="justify" wrapText="1"/>
    </xf>
    <xf numFmtId="180" fontId="6" fillId="0" borderId="11" xfId="0" applyNumberFormat="1" applyFont="1" applyBorder="1" applyAlignment="1">
      <alignment horizontal="center" vertical="justify"/>
    </xf>
    <xf numFmtId="0" fontId="6" fillId="0" borderId="10" xfId="0" applyFont="1" applyFill="1" applyBorder="1" applyAlignment="1">
      <alignment vertical="justify" wrapText="1"/>
    </xf>
    <xf numFmtId="0" fontId="16" fillId="0" borderId="10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 horizontal="center" vertical="justify" wrapText="1"/>
    </xf>
    <xf numFmtId="180" fontId="0" fillId="0" borderId="11" xfId="0" applyNumberFormat="1" applyFont="1" applyFill="1" applyBorder="1" applyAlignment="1">
      <alignment horizontal="center" vertical="justify"/>
    </xf>
    <xf numFmtId="49" fontId="0" fillId="0" borderId="11" xfId="0" applyNumberFormat="1" applyFont="1" applyFill="1" applyBorder="1" applyAlignment="1">
      <alignment horizontal="center" vertical="justify"/>
    </xf>
    <xf numFmtId="181" fontId="16" fillId="0" borderId="12" xfId="0" applyNumberFormat="1" applyFont="1" applyFill="1" applyBorder="1" applyAlignment="1">
      <alignment horizontal="right" vertical="justify"/>
    </xf>
    <xf numFmtId="0" fontId="4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justify" wrapText="1"/>
    </xf>
    <xf numFmtId="180" fontId="6" fillId="0" borderId="11" xfId="0" applyNumberFormat="1" applyFont="1" applyFill="1" applyBorder="1" applyAlignment="1">
      <alignment horizontal="center" vertical="justify"/>
    </xf>
    <xf numFmtId="49" fontId="6" fillId="0" borderId="11" xfId="0" applyNumberFormat="1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center" vertical="justify"/>
    </xf>
    <xf numFmtId="0" fontId="19" fillId="0" borderId="10" xfId="0" applyFont="1" applyBorder="1" applyAlignment="1">
      <alignment vertical="justify" wrapText="1"/>
    </xf>
    <xf numFmtId="0" fontId="19" fillId="0" borderId="11" xfId="0" applyFont="1" applyBorder="1" applyAlignment="1">
      <alignment horizontal="center" vertical="justify" wrapText="1"/>
    </xf>
    <xf numFmtId="180" fontId="19" fillId="0" borderId="11" xfId="0" applyNumberFormat="1" applyFont="1" applyBorder="1" applyAlignment="1">
      <alignment horizontal="center" vertical="justify"/>
    </xf>
    <xf numFmtId="49" fontId="19" fillId="0" borderId="11" xfId="0" applyNumberFormat="1" applyFont="1" applyBorder="1" applyAlignment="1">
      <alignment horizontal="center" vertical="justify"/>
    </xf>
    <xf numFmtId="181" fontId="19" fillId="0" borderId="12" xfId="0" applyNumberFormat="1" applyFont="1" applyBorder="1" applyAlignment="1">
      <alignment horizontal="right" vertical="justify"/>
    </xf>
    <xf numFmtId="0" fontId="6" fillId="0" borderId="11" xfId="0" applyNumberFormat="1" applyFont="1" applyFill="1" applyBorder="1" applyAlignment="1">
      <alignment horizontal="center" vertical="justify"/>
    </xf>
    <xf numFmtId="180" fontId="7" fillId="0" borderId="10" xfId="0" applyNumberFormat="1" applyFont="1" applyFill="1" applyBorder="1" applyAlignment="1">
      <alignment horizontal="left" vertical="justify"/>
    </xf>
    <xf numFmtId="0" fontId="7" fillId="0" borderId="11" xfId="0" applyNumberFormat="1" applyFont="1" applyFill="1" applyBorder="1" applyAlignment="1">
      <alignment horizontal="center" vertical="justify" wrapText="1"/>
    </xf>
    <xf numFmtId="180" fontId="4" fillId="0" borderId="10" xfId="0" applyNumberFormat="1" applyFont="1" applyFill="1" applyBorder="1" applyAlignment="1">
      <alignment horizontal="left" vertical="justify"/>
    </xf>
    <xf numFmtId="0" fontId="4" fillId="0" borderId="11" xfId="0" applyNumberFormat="1" applyFont="1" applyFill="1" applyBorder="1" applyAlignment="1">
      <alignment horizontal="center" vertical="justify" wrapText="1"/>
    </xf>
    <xf numFmtId="0" fontId="6" fillId="0" borderId="11" xfId="0" applyNumberFormat="1" applyFont="1" applyFill="1" applyBorder="1" applyAlignment="1">
      <alignment horizontal="center" vertical="justify" wrapText="1"/>
    </xf>
    <xf numFmtId="18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wrapText="1"/>
    </xf>
    <xf numFmtId="0" fontId="3" fillId="0" borderId="11" xfId="0" applyNumberFormat="1" applyFont="1" applyFill="1" applyBorder="1" applyAlignment="1">
      <alignment horizontal="center" vertical="justify" wrapText="1"/>
    </xf>
    <xf numFmtId="181" fontId="3" fillId="0" borderId="12" xfId="0" applyNumberFormat="1" applyFont="1" applyFill="1" applyBorder="1" applyAlignment="1">
      <alignment horizontal="right" vertical="justify"/>
    </xf>
    <xf numFmtId="0" fontId="20" fillId="0" borderId="10" xfId="0" applyFont="1" applyFill="1" applyBorder="1" applyAlignment="1">
      <alignment vertical="top" wrapText="1"/>
    </xf>
    <xf numFmtId="0" fontId="20" fillId="0" borderId="11" xfId="0" applyNumberFormat="1" applyFont="1" applyFill="1" applyBorder="1" applyAlignment="1">
      <alignment horizontal="center" vertical="justify" wrapText="1"/>
    </xf>
    <xf numFmtId="180" fontId="20" fillId="0" borderId="11" xfId="0" applyNumberFormat="1" applyFont="1" applyFill="1" applyBorder="1" applyAlignment="1">
      <alignment horizontal="center" vertical="justify"/>
    </xf>
    <xf numFmtId="49" fontId="20" fillId="0" borderId="11" xfId="0" applyNumberFormat="1" applyFont="1" applyFill="1" applyBorder="1" applyAlignment="1">
      <alignment horizontal="center" vertical="justify"/>
    </xf>
    <xf numFmtId="181" fontId="20" fillId="0" borderId="12" xfId="0" applyNumberFormat="1" applyFont="1" applyFill="1" applyBorder="1" applyAlignment="1">
      <alignment horizontal="right" vertical="justify"/>
    </xf>
    <xf numFmtId="0" fontId="4" fillId="0" borderId="10" xfId="0" applyFont="1" applyBorder="1" applyAlignment="1">
      <alignment wrapText="1"/>
    </xf>
    <xf numFmtId="0" fontId="4" fillId="0" borderId="1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justify"/>
    </xf>
    <xf numFmtId="181" fontId="21" fillId="0" borderId="12" xfId="0" applyNumberFormat="1" applyFont="1" applyFill="1" applyBorder="1" applyAlignment="1">
      <alignment horizontal="right" vertical="justify"/>
    </xf>
    <xf numFmtId="180" fontId="7" fillId="0" borderId="10" xfId="0" applyNumberFormat="1" applyFont="1" applyBorder="1" applyAlignment="1">
      <alignment horizontal="left" vertical="justify"/>
    </xf>
    <xf numFmtId="0" fontId="22" fillId="0" borderId="10" xfId="0" applyFont="1" applyBorder="1" applyAlignment="1">
      <alignment vertical="justify" wrapText="1"/>
    </xf>
    <xf numFmtId="0" fontId="22" fillId="0" borderId="11" xfId="0" applyFont="1" applyBorder="1" applyAlignment="1">
      <alignment horizontal="center" vertical="justify" wrapText="1"/>
    </xf>
    <xf numFmtId="180" fontId="22" fillId="0" borderId="11" xfId="0" applyNumberFormat="1" applyFont="1" applyBorder="1" applyAlignment="1">
      <alignment horizontal="center" vertical="justify"/>
    </xf>
    <xf numFmtId="49" fontId="22" fillId="0" borderId="11" xfId="0" applyNumberFormat="1" applyFont="1" applyBorder="1" applyAlignment="1">
      <alignment horizontal="center" vertical="justify"/>
    </xf>
    <xf numFmtId="181" fontId="22" fillId="0" borderId="12" xfId="0" applyNumberFormat="1" applyFont="1" applyBorder="1" applyAlignment="1">
      <alignment horizontal="right" vertical="justify"/>
    </xf>
    <xf numFmtId="0" fontId="18" fillId="0" borderId="10" xfId="0" applyFont="1" applyBorder="1" applyAlignment="1">
      <alignment vertical="justify" wrapText="1"/>
    </xf>
    <xf numFmtId="0" fontId="22" fillId="0" borderId="10" xfId="0" applyFont="1" applyFill="1" applyBorder="1" applyAlignment="1">
      <alignment vertical="justify" wrapText="1"/>
    </xf>
    <xf numFmtId="0" fontId="22" fillId="0" borderId="11" xfId="0" applyFont="1" applyFill="1" applyBorder="1" applyAlignment="1">
      <alignment horizontal="center" vertical="justify" wrapText="1"/>
    </xf>
    <xf numFmtId="180" fontId="22" fillId="0" borderId="11" xfId="0" applyNumberFormat="1" applyFont="1" applyFill="1" applyBorder="1" applyAlignment="1">
      <alignment horizontal="center" vertical="justify"/>
    </xf>
    <xf numFmtId="49" fontId="22" fillId="0" borderId="11" xfId="0" applyNumberFormat="1" applyFont="1" applyFill="1" applyBorder="1" applyAlignment="1">
      <alignment horizontal="center" vertical="justify"/>
    </xf>
    <xf numFmtId="181" fontId="22" fillId="0" borderId="12" xfId="0" applyNumberFormat="1" applyFont="1" applyFill="1" applyBorder="1" applyAlignment="1">
      <alignment horizontal="right" vertical="justify"/>
    </xf>
    <xf numFmtId="0" fontId="22" fillId="0" borderId="10" xfId="0" applyFont="1" applyFill="1" applyBorder="1" applyAlignment="1">
      <alignment wrapText="1"/>
    </xf>
    <xf numFmtId="0" fontId="22" fillId="0" borderId="11" xfId="0" applyNumberFormat="1" applyFont="1" applyFill="1" applyBorder="1" applyAlignment="1">
      <alignment horizontal="center" vertical="justify" wrapText="1"/>
    </xf>
    <xf numFmtId="0" fontId="0" fillId="0" borderId="10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Fill="1" applyBorder="1" applyAlignment="1">
      <alignment horizontal="center" vertical="justify"/>
    </xf>
    <xf numFmtId="0" fontId="5" fillId="0" borderId="11" xfId="0" applyNumberFormat="1" applyFont="1" applyBorder="1" applyAlignment="1">
      <alignment horizontal="center" vertical="justify" wrapText="1"/>
    </xf>
    <xf numFmtId="180" fontId="5" fillId="0" borderId="11" xfId="0" applyNumberFormat="1" applyFont="1" applyBorder="1" applyAlignment="1">
      <alignment horizontal="center" vertical="justify"/>
    </xf>
    <xf numFmtId="49" fontId="5" fillId="0" borderId="11" xfId="0" applyNumberFormat="1" applyFont="1" applyBorder="1" applyAlignment="1">
      <alignment horizontal="center" vertical="justify"/>
    </xf>
    <xf numFmtId="0" fontId="6" fillId="0" borderId="25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49" fontId="4" fillId="0" borderId="33" xfId="0" applyNumberFormat="1" applyFont="1" applyBorder="1" applyAlignment="1">
      <alignment vertical="center"/>
    </xf>
    <xf numFmtId="181" fontId="4" fillId="0" borderId="34" xfId="0" applyNumberFormat="1" applyFont="1" applyBorder="1" applyAlignment="1">
      <alignment horizontal="right" vertical="center"/>
    </xf>
    <xf numFmtId="181" fontId="16" fillId="0" borderId="24" xfId="0" applyNumberFormat="1" applyFont="1" applyBorder="1" applyAlignment="1">
      <alignment horizontal="right"/>
    </xf>
    <xf numFmtId="181" fontId="4" fillId="0" borderId="24" xfId="0" applyNumberFormat="1" applyFont="1" applyBorder="1" applyAlignment="1">
      <alignment horizontal="right" vertical="justify"/>
    </xf>
    <xf numFmtId="181" fontId="3" fillId="0" borderId="24" xfId="0" applyNumberFormat="1" applyFont="1" applyBorder="1" applyAlignment="1">
      <alignment horizontal="right" vertical="justify"/>
    </xf>
    <xf numFmtId="181" fontId="6" fillId="0" borderId="24" xfId="0" applyNumberFormat="1" applyFont="1" applyFill="1" applyBorder="1" applyAlignment="1">
      <alignment horizontal="right" vertical="justify"/>
    </xf>
    <xf numFmtId="181" fontId="7" fillId="0" borderId="24" xfId="0" applyNumberFormat="1" applyFont="1" applyFill="1" applyBorder="1" applyAlignment="1">
      <alignment horizontal="right" vertical="justify"/>
    </xf>
    <xf numFmtId="181" fontId="4" fillId="0" borderId="24" xfId="0" applyNumberFormat="1" applyFont="1" applyFill="1" applyBorder="1" applyAlignment="1">
      <alignment horizontal="right" vertical="justify"/>
    </xf>
    <xf numFmtId="181" fontId="7" fillId="0" borderId="24" xfId="0" applyNumberFormat="1" applyFont="1" applyBorder="1" applyAlignment="1">
      <alignment horizontal="right" vertical="justify"/>
    </xf>
    <xf numFmtId="181" fontId="18" fillId="0" borderId="24" xfId="0" applyNumberFormat="1" applyFont="1" applyBorder="1" applyAlignment="1">
      <alignment horizontal="right" vertical="justify"/>
    </xf>
    <xf numFmtId="181" fontId="6" fillId="0" borderId="24" xfId="0" applyNumberFormat="1" applyFont="1" applyBorder="1" applyAlignment="1">
      <alignment horizontal="right" vertical="justify"/>
    </xf>
    <xf numFmtId="0" fontId="0" fillId="0" borderId="41" xfId="0" applyBorder="1" applyAlignment="1">
      <alignment/>
    </xf>
    <xf numFmtId="181" fontId="9" fillId="0" borderId="11" xfId="0" applyNumberFormat="1" applyFont="1" applyBorder="1" applyAlignment="1">
      <alignment/>
    </xf>
    <xf numFmtId="181" fontId="9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81" fontId="0" fillId="0" borderId="33" xfId="0" applyNumberFormat="1" applyFon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justify"/>
    </xf>
    <xf numFmtId="181" fontId="4" fillId="0" borderId="11" xfId="0" applyNumberFormat="1" applyFont="1" applyBorder="1" applyAlignment="1">
      <alignment/>
    </xf>
    <xf numFmtId="181" fontId="4" fillId="0" borderId="11" xfId="0" applyNumberFormat="1" applyFont="1" applyBorder="1" applyAlignment="1">
      <alignment horizontal="right"/>
    </xf>
    <xf numFmtId="181" fontId="4" fillId="0" borderId="12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justify"/>
    </xf>
    <xf numFmtId="0" fontId="7" fillId="0" borderId="2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0" fontId="7" fillId="0" borderId="17" xfId="0" applyFont="1" applyBorder="1" applyAlignment="1">
      <alignment wrapText="1"/>
    </xf>
    <xf numFmtId="0" fontId="3" fillId="0" borderId="21" xfId="0" applyNumberFormat="1" applyFont="1" applyBorder="1" applyAlignment="1">
      <alignment horizontal="center" wrapText="1"/>
    </xf>
    <xf numFmtId="180" fontId="3" fillId="0" borderId="47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181" fontId="3" fillId="0" borderId="13" xfId="0" applyNumberFormat="1" applyFont="1" applyBorder="1" applyAlignment="1">
      <alignment horizontal="right"/>
    </xf>
    <xf numFmtId="181" fontId="3" fillId="0" borderId="14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/>
    </xf>
    <xf numFmtId="181" fontId="3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 vertical="center"/>
    </xf>
    <xf numFmtId="0" fontId="4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vertical="center"/>
    </xf>
    <xf numFmtId="181" fontId="2" fillId="33" borderId="14" xfId="0" applyNumberFormat="1" applyFont="1" applyFill="1" applyBorder="1" applyAlignment="1">
      <alignment vertical="center"/>
    </xf>
    <xf numFmtId="0" fontId="2" fillId="33" borderId="48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 wrapText="1"/>
    </xf>
    <xf numFmtId="181" fontId="6" fillId="33" borderId="11" xfId="0" applyNumberFormat="1" applyFont="1" applyFill="1" applyBorder="1" applyAlignment="1">
      <alignment/>
    </xf>
    <xf numFmtId="0" fontId="4" fillId="33" borderId="38" xfId="0" applyFont="1" applyFill="1" applyBorder="1" applyAlignment="1">
      <alignment vertical="center" wrapText="1"/>
    </xf>
    <xf numFmtId="0" fontId="4" fillId="33" borderId="49" xfId="0" applyFont="1" applyFill="1" applyBorder="1" applyAlignment="1">
      <alignment horizontal="center" vertical="center" wrapText="1"/>
    </xf>
    <xf numFmtId="181" fontId="4" fillId="33" borderId="39" xfId="0" applyNumberFormat="1" applyFont="1" applyFill="1" applyBorder="1" applyAlignment="1">
      <alignment vertical="center"/>
    </xf>
    <xf numFmtId="181" fontId="4" fillId="33" borderId="4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vertical="justify"/>
    </xf>
    <xf numFmtId="49" fontId="7" fillId="0" borderId="26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3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7" fillId="35" borderId="25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180" fontId="3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justify" wrapText="1"/>
    </xf>
    <xf numFmtId="0" fontId="1" fillId="34" borderId="10" xfId="0" applyFont="1" applyFill="1" applyBorder="1" applyAlignment="1">
      <alignment vertical="justify" wrapText="1"/>
    </xf>
    <xf numFmtId="0" fontId="4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7" fillId="34" borderId="10" xfId="0" applyNumberFormat="1" applyFont="1" applyFill="1" applyBorder="1" applyAlignment="1">
      <alignment vertical="top" wrapText="1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 horizontal="center" vertical="justify"/>
    </xf>
    <xf numFmtId="0" fontId="3" fillId="34" borderId="10" xfId="0" applyFont="1" applyFill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justify"/>
    </xf>
    <xf numFmtId="0" fontId="3" fillId="34" borderId="10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4" fillId="0" borderId="47" xfId="0" applyFont="1" applyBorder="1" applyAlignment="1">
      <alignment horizontal="center" vertical="justify" wrapText="1"/>
    </xf>
    <xf numFmtId="0" fontId="0" fillId="0" borderId="47" xfId="0" applyFont="1" applyBorder="1" applyAlignment="1">
      <alignment horizontal="center" vertical="justify" wrapText="1"/>
    </xf>
    <xf numFmtId="0" fontId="4" fillId="0" borderId="47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wrapText="1"/>
    </xf>
    <xf numFmtId="0" fontId="7" fillId="0" borderId="26" xfId="0" applyNumberFormat="1" applyFont="1" applyBorder="1" applyAlignment="1">
      <alignment horizontal="center" wrapText="1"/>
    </xf>
    <xf numFmtId="0" fontId="3" fillId="0" borderId="26" xfId="0" applyNumberFormat="1" applyFont="1" applyBorder="1" applyAlignment="1">
      <alignment horizontal="center" wrapText="1"/>
    </xf>
    <xf numFmtId="0" fontId="7" fillId="0" borderId="26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vertical="justify" wrapText="1"/>
    </xf>
    <xf numFmtId="0" fontId="3" fillId="0" borderId="47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justify"/>
    </xf>
    <xf numFmtId="49" fontId="3" fillId="0" borderId="50" xfId="0" applyNumberFormat="1" applyFont="1" applyBorder="1" applyAlignment="1">
      <alignment horizontal="center"/>
    </xf>
    <xf numFmtId="0" fontId="4" fillId="33" borderId="51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3" fillId="0" borderId="47" xfId="0" applyFont="1" applyBorder="1" applyAlignment="1">
      <alignment horizontal="center" vertical="justify" wrapText="1"/>
    </xf>
    <xf numFmtId="181" fontId="6" fillId="0" borderId="11" xfId="0" applyNumberFormat="1" applyFont="1" applyBorder="1" applyAlignment="1">
      <alignment horizontal="right"/>
    </xf>
    <xf numFmtId="0" fontId="7" fillId="0" borderId="25" xfId="0" applyFont="1" applyBorder="1" applyAlignment="1">
      <alignment wrapText="1"/>
    </xf>
    <xf numFmtId="0" fontId="7" fillId="0" borderId="36" xfId="0" applyFont="1" applyBorder="1" applyAlignment="1">
      <alignment horizontal="center" vertical="justify" wrapText="1"/>
    </xf>
    <xf numFmtId="180" fontId="7" fillId="0" borderId="37" xfId="0" applyNumberFormat="1" applyFont="1" applyBorder="1" applyAlignment="1">
      <alignment horizontal="center" vertical="justify"/>
    </xf>
    <xf numFmtId="181" fontId="7" fillId="0" borderId="33" xfId="0" applyNumberFormat="1" applyFont="1" applyBorder="1" applyAlignment="1">
      <alignment/>
    </xf>
    <xf numFmtId="181" fontId="7" fillId="0" borderId="34" xfId="0" applyNumberFormat="1" applyFont="1" applyBorder="1" applyAlignment="1">
      <alignment/>
    </xf>
    <xf numFmtId="0" fontId="3" fillId="0" borderId="5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4" fontId="2" fillId="0" borderId="2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180" fontId="4" fillId="33" borderId="49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justify" wrapText="1"/>
    </xf>
    <xf numFmtId="0" fontId="4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180" fontId="4" fillId="33" borderId="4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justify" wrapText="1"/>
    </xf>
    <xf numFmtId="0" fontId="7" fillId="0" borderId="20" xfId="0" applyFont="1" applyBorder="1" applyAlignment="1">
      <alignment horizontal="center" vertical="justify" wrapText="1"/>
    </xf>
    <xf numFmtId="0" fontId="3" fillId="34" borderId="18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181" fontId="6" fillId="0" borderId="12" xfId="0" applyNumberFormat="1" applyFont="1" applyBorder="1" applyAlignment="1">
      <alignment/>
    </xf>
    <xf numFmtId="186" fontId="2" fillId="33" borderId="48" xfId="0" applyNumberFormat="1" applyFont="1" applyFill="1" applyBorder="1" applyAlignment="1">
      <alignment vertical="center"/>
    </xf>
    <xf numFmtId="186" fontId="2" fillId="33" borderId="56" xfId="0" applyNumberFormat="1" applyFont="1" applyFill="1" applyBorder="1" applyAlignment="1">
      <alignment vertical="center"/>
    </xf>
    <xf numFmtId="186" fontId="4" fillId="33" borderId="13" xfId="0" applyNumberFormat="1" applyFont="1" applyFill="1" applyBorder="1" applyAlignment="1">
      <alignment vertical="center"/>
    </xf>
    <xf numFmtId="186" fontId="4" fillId="33" borderId="14" xfId="0" applyNumberFormat="1" applyFont="1" applyFill="1" applyBorder="1" applyAlignment="1">
      <alignment vertical="center"/>
    </xf>
    <xf numFmtId="181" fontId="3" fillId="0" borderId="11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2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1" fontId="6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Fill="1" applyBorder="1" applyAlignment="1">
      <alignment horizontal="center" vertical="justify" wrapText="1"/>
    </xf>
    <xf numFmtId="0" fontId="7" fillId="0" borderId="50" xfId="0" applyFont="1" applyFill="1" applyBorder="1" applyAlignment="1">
      <alignment horizontal="center" vertical="justify" wrapText="1"/>
    </xf>
    <xf numFmtId="49" fontId="0" fillId="0" borderId="26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justify"/>
    </xf>
    <xf numFmtId="49" fontId="3" fillId="0" borderId="20" xfId="0" applyNumberFormat="1" applyFont="1" applyBorder="1" applyAlignment="1">
      <alignment horizontal="center" vertical="justify"/>
    </xf>
    <xf numFmtId="49" fontId="7" fillId="0" borderId="19" xfId="0" applyNumberFormat="1" applyFont="1" applyBorder="1" applyAlignment="1">
      <alignment horizontal="center" vertical="justify"/>
    </xf>
    <xf numFmtId="49" fontId="7" fillId="0" borderId="20" xfId="0" applyNumberFormat="1" applyFont="1" applyBorder="1" applyAlignment="1">
      <alignment horizontal="center" vertical="justify"/>
    </xf>
    <xf numFmtId="49" fontId="4" fillId="0" borderId="26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58" xfId="0" applyFont="1" applyBorder="1" applyAlignment="1">
      <alignment horizontal="center" vertical="justify"/>
    </xf>
    <xf numFmtId="0" fontId="7" fillId="0" borderId="59" xfId="0" applyFont="1" applyBorder="1" applyAlignment="1">
      <alignment horizontal="center" vertical="justify"/>
    </xf>
    <xf numFmtId="0" fontId="7" fillId="0" borderId="60" xfId="0" applyFont="1" applyBorder="1" applyAlignment="1">
      <alignment horizontal="center" vertical="justify"/>
    </xf>
    <xf numFmtId="0" fontId="7" fillId="0" borderId="6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62" xfId="0" applyFont="1" applyBorder="1" applyAlignment="1">
      <alignment horizontal="center" vertical="justify"/>
    </xf>
    <xf numFmtId="0" fontId="7" fillId="0" borderId="35" xfId="0" applyFont="1" applyBorder="1" applyAlignment="1">
      <alignment horizontal="center" vertical="justify"/>
    </xf>
    <xf numFmtId="0" fontId="7" fillId="0" borderId="29" xfId="0" applyFont="1" applyBorder="1" applyAlignment="1">
      <alignment horizontal="center" vertical="justify"/>
    </xf>
    <xf numFmtId="0" fontId="7" fillId="0" borderId="42" xfId="0" applyFont="1" applyBorder="1" applyAlignment="1">
      <alignment horizontal="center" vertical="justify"/>
    </xf>
    <xf numFmtId="0" fontId="3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3" fillId="0" borderId="58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7" fillId="0" borderId="43" xfId="0" applyFont="1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3" fillId="0" borderId="6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3" fillId="0" borderId="65" xfId="0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80" fontId="4" fillId="33" borderId="19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49" fontId="3" fillId="0" borderId="26" xfId="0" applyNumberFormat="1" applyFont="1" applyBorder="1" applyAlignment="1">
      <alignment horizontal="center" vertical="justify"/>
    </xf>
    <xf numFmtId="0" fontId="9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37" xfId="0" applyBorder="1" applyAlignment="1">
      <alignment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49" fontId="3" fillId="0" borderId="26" xfId="0" applyNumberFormat="1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49" fontId="0" fillId="0" borderId="26" xfId="0" applyNumberFormat="1" applyBorder="1" applyAlignment="1">
      <alignment horizontal="center"/>
    </xf>
    <xf numFmtId="180" fontId="4" fillId="33" borderId="70" xfId="0" applyNumberFormat="1" applyFont="1" applyFill="1" applyBorder="1" applyAlignment="1">
      <alignment horizontal="center" vertical="center"/>
    </xf>
    <xf numFmtId="180" fontId="4" fillId="33" borderId="54" xfId="0" applyNumberFormat="1" applyFont="1" applyFill="1" applyBorder="1" applyAlignment="1">
      <alignment horizontal="center" vertical="center"/>
    </xf>
    <xf numFmtId="180" fontId="4" fillId="33" borderId="49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80" fontId="7" fillId="0" borderId="68" xfId="0" applyNumberFormat="1" applyFont="1" applyBorder="1" applyAlignment="1">
      <alignment horizontal="center" vertical="justify"/>
    </xf>
    <xf numFmtId="180" fontId="7" fillId="0" borderId="69" xfId="0" applyNumberFormat="1" applyFont="1" applyBorder="1" applyAlignment="1">
      <alignment horizontal="center" vertical="justify"/>
    </xf>
    <xf numFmtId="180" fontId="7" fillId="0" borderId="37" xfId="0" applyNumberFormat="1" applyFont="1" applyBorder="1" applyAlignment="1">
      <alignment horizontal="center" vertical="justify"/>
    </xf>
    <xf numFmtId="0" fontId="3" fillId="0" borderId="26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0" fillId="0" borderId="54" xfId="0" applyBorder="1" applyAlignment="1">
      <alignment horizont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7" xfId="0" applyBorder="1" applyAlignment="1">
      <alignment horizontal="center" wrapText="1"/>
    </xf>
    <xf numFmtId="0" fontId="0" fillId="0" borderId="5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181" fontId="7" fillId="0" borderId="11" xfId="0" applyNumberFormat="1" applyFont="1" applyBorder="1" applyAlignment="1">
      <alignment horizontal="right" vertical="top"/>
    </xf>
    <xf numFmtId="181" fontId="6" fillId="0" borderId="11" xfId="0" applyNumberFormat="1" applyFont="1" applyBorder="1" applyAlignment="1">
      <alignment horizontal="right" vertical="top"/>
    </xf>
    <xf numFmtId="181" fontId="7" fillId="0" borderId="12" xfId="0" applyNumberFormat="1" applyFont="1" applyBorder="1" applyAlignment="1">
      <alignment horizontal="right" vertical="top"/>
    </xf>
    <xf numFmtId="0" fontId="7" fillId="0" borderId="20" xfId="0" applyFont="1" applyBorder="1" applyAlignment="1">
      <alignment horizontal="center" vertical="top"/>
    </xf>
    <xf numFmtId="181" fontId="7" fillId="0" borderId="11" xfId="0" applyNumberFormat="1" applyFont="1" applyBorder="1" applyAlignment="1">
      <alignment vertical="top"/>
    </xf>
    <xf numFmtId="181" fontId="7" fillId="0" borderId="12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181" fontId="3" fillId="0" borderId="11" xfId="0" applyNumberFormat="1" applyFont="1" applyBorder="1" applyAlignment="1">
      <alignment vertical="top"/>
    </xf>
    <xf numFmtId="181" fontId="3" fillId="0" borderId="12" xfId="0" applyNumberFormat="1" applyFont="1" applyBorder="1" applyAlignment="1">
      <alignment vertical="top"/>
    </xf>
    <xf numFmtId="49" fontId="7" fillId="0" borderId="26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181" fontId="7" fillId="0" borderId="11" xfId="0" applyNumberFormat="1" applyFont="1" applyBorder="1" applyAlignment="1">
      <alignment vertical="top"/>
    </xf>
    <xf numFmtId="49" fontId="0" fillId="0" borderId="20" xfId="0" applyNumberForma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181" fontId="3" fillId="0" borderId="11" xfId="0" applyNumberFormat="1" applyFont="1" applyBorder="1" applyAlignment="1">
      <alignment vertical="top"/>
    </xf>
    <xf numFmtId="0" fontId="7" fillId="0" borderId="2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vertical="top"/>
    </xf>
    <xf numFmtId="49" fontId="0" fillId="0" borderId="26" xfId="0" applyNumberFormat="1" applyFont="1" applyBorder="1" applyAlignment="1">
      <alignment horizontal="center" vertical="top"/>
    </xf>
    <xf numFmtId="181" fontId="0" fillId="0" borderId="11" xfId="0" applyNumberFormat="1" applyFont="1" applyBorder="1" applyAlignment="1">
      <alignment vertical="top"/>
    </xf>
    <xf numFmtId="181" fontId="0" fillId="0" borderId="12" xfId="0" applyNumberFormat="1" applyFont="1" applyBorder="1" applyAlignment="1">
      <alignment vertical="top"/>
    </xf>
    <xf numFmtId="0" fontId="7" fillId="0" borderId="20" xfId="0" applyFont="1" applyBorder="1" applyAlignment="1">
      <alignment horizontal="center" vertical="top"/>
    </xf>
    <xf numFmtId="181" fontId="7" fillId="0" borderId="11" xfId="0" applyNumberFormat="1" applyFont="1" applyBorder="1" applyAlignment="1">
      <alignment horizontal="right" vertical="top"/>
    </xf>
    <xf numFmtId="0" fontId="7" fillId="0" borderId="47" xfId="0" applyFont="1" applyBorder="1" applyAlignment="1">
      <alignment horizontal="center" vertical="top" wrapText="1"/>
    </xf>
    <xf numFmtId="180" fontId="7" fillId="0" borderId="11" xfId="0" applyNumberFormat="1" applyFont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/>
    </xf>
    <xf numFmtId="181" fontId="3" fillId="0" borderId="11" xfId="0" applyNumberFormat="1" applyFont="1" applyBorder="1" applyAlignment="1">
      <alignment horizontal="right" vertical="top"/>
    </xf>
    <xf numFmtId="181" fontId="3" fillId="0" borderId="12" xfId="0" applyNumberFormat="1" applyFont="1" applyBorder="1" applyAlignment="1">
      <alignment horizontal="right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vertical="top"/>
    </xf>
    <xf numFmtId="4" fontId="7" fillId="0" borderId="12" xfId="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zoomScale="75" zoomScaleNormal="75" zoomScalePageLayoutView="0" workbookViewId="0" topLeftCell="A124">
      <pane ySplit="1365" topLeftCell="A1" activePane="bottomLeft" state="split"/>
      <selection pane="topLeft" activeCell="N138" sqref="N138"/>
      <selection pane="bottomLeft" activeCell="K68" sqref="K68"/>
    </sheetView>
  </sheetViews>
  <sheetFormatPr defaultColWidth="9.140625" defaultRowHeight="12.75"/>
  <cols>
    <col min="1" max="1" width="70.57421875" style="0" customWidth="1"/>
    <col min="2" max="2" width="8.57421875" style="0" customWidth="1"/>
    <col min="4" max="4" width="11.140625" style="0" customWidth="1"/>
    <col min="5" max="5" width="12.28125" style="0" customWidth="1"/>
    <col min="6" max="6" width="12.7109375" style="0" customWidth="1"/>
    <col min="7" max="7" width="11.8515625" style="0" customWidth="1"/>
    <col min="8" max="8" width="10.7109375" style="0" customWidth="1"/>
    <col min="9" max="9" width="13.8515625" style="0" customWidth="1"/>
    <col min="10" max="10" width="13.00390625" style="0" customWidth="1"/>
    <col min="11" max="11" width="14.140625" style="0" customWidth="1"/>
  </cols>
  <sheetData>
    <row r="1" ht="12.75">
      <c r="I1" t="s">
        <v>38</v>
      </c>
    </row>
    <row r="2" ht="15">
      <c r="A2" s="1"/>
    </row>
    <row r="3" ht="12.75">
      <c r="I3" s="20" t="s">
        <v>37</v>
      </c>
    </row>
    <row r="4" ht="14.25">
      <c r="I4" s="5" t="s">
        <v>49</v>
      </c>
    </row>
    <row r="5" ht="14.25">
      <c r="I5" s="108" t="s">
        <v>362</v>
      </c>
    </row>
    <row r="6" ht="14.25">
      <c r="I6" s="108"/>
    </row>
    <row r="7" ht="18">
      <c r="A7" s="22" t="s">
        <v>271</v>
      </c>
    </row>
    <row r="8" ht="18">
      <c r="B8" s="22" t="s">
        <v>344</v>
      </c>
    </row>
    <row r="9" ht="15">
      <c r="K9" s="1" t="s">
        <v>36</v>
      </c>
    </row>
    <row r="10" spans="1:13" s="1" customFormat="1" ht="15" customHeight="1">
      <c r="A10" s="415" t="s">
        <v>0</v>
      </c>
      <c r="B10" s="418" t="s">
        <v>70</v>
      </c>
      <c r="C10" s="421" t="s">
        <v>8</v>
      </c>
      <c r="D10" s="422"/>
      <c r="E10" s="423"/>
      <c r="F10" s="430" t="s">
        <v>345</v>
      </c>
      <c r="G10" s="431"/>
      <c r="H10" s="432" t="s">
        <v>35</v>
      </c>
      <c r="I10" s="433"/>
      <c r="J10" s="433"/>
      <c r="K10" s="434"/>
      <c r="L10" s="4"/>
      <c r="M10" s="4"/>
    </row>
    <row r="11" spans="1:13" s="1" customFormat="1" ht="15">
      <c r="A11" s="416"/>
      <c r="B11" s="419"/>
      <c r="C11" s="424"/>
      <c r="D11" s="425"/>
      <c r="E11" s="426"/>
      <c r="F11" s="435" t="s">
        <v>266</v>
      </c>
      <c r="G11" s="437" t="s">
        <v>267</v>
      </c>
      <c r="H11" s="439" t="s">
        <v>2</v>
      </c>
      <c r="I11" s="440"/>
      <c r="J11" s="441" t="s">
        <v>1</v>
      </c>
      <c r="K11" s="441"/>
      <c r="L11" s="4"/>
      <c r="M11" s="4"/>
    </row>
    <row r="12" spans="1:11" s="1" customFormat="1" ht="15">
      <c r="A12" s="417"/>
      <c r="B12" s="420"/>
      <c r="C12" s="427"/>
      <c r="D12" s="428"/>
      <c r="E12" s="429"/>
      <c r="F12" s="436"/>
      <c r="G12" s="438"/>
      <c r="H12" s="246" t="s">
        <v>266</v>
      </c>
      <c r="I12" s="253">
        <v>2020</v>
      </c>
      <c r="J12" s="360">
        <v>2021</v>
      </c>
      <c r="K12" s="360">
        <v>2022</v>
      </c>
    </row>
    <row r="13" spans="1:11" s="2" customFormat="1" ht="24.75" customHeight="1">
      <c r="A13" s="348" t="s">
        <v>3</v>
      </c>
      <c r="B13" s="349"/>
      <c r="C13" s="350"/>
      <c r="D13" s="350"/>
      <c r="E13" s="351"/>
      <c r="F13" s="352"/>
      <c r="G13" s="386">
        <f>G14+G22</f>
        <v>117143.69999999998</v>
      </c>
      <c r="H13" s="386"/>
      <c r="I13" s="386">
        <f>I14+I22</f>
        <v>104220.90000000001</v>
      </c>
      <c r="J13" s="386">
        <f>J14+J22</f>
        <v>118640.8</v>
      </c>
      <c r="K13" s="387">
        <f>K14+K22</f>
        <v>120278.2</v>
      </c>
    </row>
    <row r="14" spans="1:11" s="27" customFormat="1" ht="14.25">
      <c r="A14" s="26" t="s">
        <v>18</v>
      </c>
      <c r="B14" s="51"/>
      <c r="C14" s="442" t="s">
        <v>60</v>
      </c>
      <c r="D14" s="443"/>
      <c r="E14" s="399"/>
      <c r="F14" s="99"/>
      <c r="G14" s="232">
        <f>G15+G19+G20+G21</f>
        <v>92956.59999999999</v>
      </c>
      <c r="H14" s="232"/>
      <c r="I14" s="232">
        <f>I15+I19+I20</f>
        <v>80104.6</v>
      </c>
      <c r="J14" s="232">
        <f>J15+J19+J20</f>
        <v>93586</v>
      </c>
      <c r="K14" s="233">
        <f>K15+K19+K20</f>
        <v>94200</v>
      </c>
    </row>
    <row r="15" spans="1:11" s="1" customFormat="1" ht="18.75" customHeight="1">
      <c r="A15" s="65" t="s">
        <v>4</v>
      </c>
      <c r="B15" s="52"/>
      <c r="C15" s="443" t="s">
        <v>63</v>
      </c>
      <c r="D15" s="443"/>
      <c r="E15" s="399"/>
      <c r="F15" s="99"/>
      <c r="G15" s="265">
        <f>G16+G17+G18</f>
        <v>89598.7</v>
      </c>
      <c r="H15" s="66"/>
      <c r="I15" s="66">
        <f>I16+I17+I18</f>
        <v>76554.6</v>
      </c>
      <c r="J15" s="66">
        <f>J16+J17+J18</f>
        <v>90800</v>
      </c>
      <c r="K15" s="67">
        <v>91900</v>
      </c>
    </row>
    <row r="16" spans="1:11" s="1" customFormat="1" ht="19.5" customHeight="1">
      <c r="A16" s="65" t="s">
        <v>61</v>
      </c>
      <c r="B16" s="52"/>
      <c r="C16" s="443" t="s">
        <v>65</v>
      </c>
      <c r="D16" s="443"/>
      <c r="E16" s="399"/>
      <c r="F16" s="106">
        <v>11</v>
      </c>
      <c r="G16" s="265">
        <v>58748.7</v>
      </c>
      <c r="H16" s="234">
        <v>7</v>
      </c>
      <c r="I16" s="66">
        <v>43889.6</v>
      </c>
      <c r="J16" s="66">
        <v>84100</v>
      </c>
      <c r="K16" s="67">
        <v>86000</v>
      </c>
    </row>
    <row r="17" spans="1:11" s="1" customFormat="1" ht="21.75" customHeight="1">
      <c r="A17" s="65" t="s">
        <v>62</v>
      </c>
      <c r="B17" s="52"/>
      <c r="C17" s="443" t="s">
        <v>64</v>
      </c>
      <c r="D17" s="443"/>
      <c r="E17" s="399"/>
      <c r="F17" s="106">
        <v>100</v>
      </c>
      <c r="G17" s="265">
        <v>25735</v>
      </c>
      <c r="H17" s="234">
        <v>100</v>
      </c>
      <c r="I17" s="66">
        <v>26015</v>
      </c>
      <c r="J17" s="66">
        <v>0</v>
      </c>
      <c r="K17" s="67">
        <v>0</v>
      </c>
    </row>
    <row r="18" spans="1:11" s="1" customFormat="1" ht="31.5">
      <c r="A18" s="65" t="s">
        <v>79</v>
      </c>
      <c r="B18" s="52"/>
      <c r="C18" s="444" t="s">
        <v>80</v>
      </c>
      <c r="D18" s="443"/>
      <c r="E18" s="399"/>
      <c r="F18" s="106">
        <v>100</v>
      </c>
      <c r="G18" s="265">
        <v>5115</v>
      </c>
      <c r="H18" s="234">
        <v>100</v>
      </c>
      <c r="I18" s="66">
        <v>6650</v>
      </c>
      <c r="J18" s="66">
        <v>6700</v>
      </c>
      <c r="K18" s="67">
        <v>6900</v>
      </c>
    </row>
    <row r="19" spans="1:11" s="3" customFormat="1" ht="21.75" customHeight="1">
      <c r="A19" s="65" t="s">
        <v>5</v>
      </c>
      <c r="B19" s="235"/>
      <c r="C19" s="410" t="s">
        <v>19</v>
      </c>
      <c r="D19" s="445"/>
      <c r="E19" s="446"/>
      <c r="F19" s="106">
        <v>100</v>
      </c>
      <c r="G19" s="60">
        <v>0</v>
      </c>
      <c r="H19" s="236">
        <v>100</v>
      </c>
      <c r="I19" s="60">
        <v>200</v>
      </c>
      <c r="J19" s="60">
        <v>200</v>
      </c>
      <c r="K19" s="237">
        <v>200</v>
      </c>
    </row>
    <row r="20" spans="1:11" s="3" customFormat="1" ht="15.75">
      <c r="A20" s="65" t="s">
        <v>6</v>
      </c>
      <c r="B20" s="59"/>
      <c r="C20" s="410" t="s">
        <v>20</v>
      </c>
      <c r="D20" s="445"/>
      <c r="E20" s="446"/>
      <c r="F20" s="106">
        <v>100</v>
      </c>
      <c r="G20" s="60">
        <v>3351</v>
      </c>
      <c r="H20" s="236">
        <v>100</v>
      </c>
      <c r="I20" s="60">
        <v>3350</v>
      </c>
      <c r="J20" s="60">
        <v>2586</v>
      </c>
      <c r="K20" s="237">
        <v>2100</v>
      </c>
    </row>
    <row r="21" spans="1:11" s="3" customFormat="1" ht="31.5">
      <c r="A21" s="65" t="s">
        <v>346</v>
      </c>
      <c r="B21" s="59"/>
      <c r="C21" s="474" t="s">
        <v>347</v>
      </c>
      <c r="D21" s="443"/>
      <c r="E21" s="399"/>
      <c r="F21" s="106"/>
      <c r="G21" s="60">
        <v>6.9</v>
      </c>
      <c r="H21" s="236"/>
      <c r="I21" s="60"/>
      <c r="J21" s="60"/>
      <c r="K21" s="237"/>
    </row>
    <row r="22" spans="1:11" s="1" customFormat="1" ht="31.5">
      <c r="A22" s="7" t="s">
        <v>7</v>
      </c>
      <c r="B22" s="51"/>
      <c r="C22" s="453" t="s">
        <v>66</v>
      </c>
      <c r="D22" s="454"/>
      <c r="E22" s="455"/>
      <c r="F22" s="100"/>
      <c r="G22" s="232">
        <v>24187.1</v>
      </c>
      <c r="H22" s="232"/>
      <c r="I22" s="232">
        <v>24116.3</v>
      </c>
      <c r="J22" s="232">
        <v>25054.8</v>
      </c>
      <c r="K22" s="233">
        <v>26078.2</v>
      </c>
    </row>
    <row r="23" spans="1:11" ht="12.75" customHeight="1">
      <c r="A23" s="19"/>
      <c r="B23" s="394"/>
      <c r="C23" s="456"/>
      <c r="D23" s="457"/>
      <c r="E23" s="458"/>
      <c r="F23" s="104"/>
      <c r="G23" s="238"/>
      <c r="H23" s="238"/>
      <c r="I23" s="238"/>
      <c r="J23" s="238"/>
      <c r="K23" s="239"/>
    </row>
    <row r="24" spans="1:11" ht="18" customHeight="1">
      <c r="A24" s="254"/>
      <c r="B24" s="395"/>
      <c r="C24" s="459"/>
      <c r="D24" s="459"/>
      <c r="E24" s="460"/>
      <c r="F24" s="255"/>
      <c r="G24" s="256"/>
      <c r="H24" s="256"/>
      <c r="I24" s="256"/>
      <c r="J24" s="256"/>
      <c r="K24" s="257"/>
    </row>
    <row r="25" spans="1:11" s="3" customFormat="1" ht="33" customHeight="1">
      <c r="A25" s="345" t="s">
        <v>9</v>
      </c>
      <c r="B25" s="273"/>
      <c r="C25" s="346" t="s">
        <v>272</v>
      </c>
      <c r="D25" s="450" t="s">
        <v>108</v>
      </c>
      <c r="E25" s="451"/>
      <c r="F25" s="347" t="s">
        <v>273</v>
      </c>
      <c r="G25" s="384">
        <f>G26+G36+G105</f>
        <v>142209.1</v>
      </c>
      <c r="H25" s="384"/>
      <c r="I25" s="384">
        <f>I26+I36+I105</f>
        <v>114140.90000000001</v>
      </c>
      <c r="J25" s="384">
        <f>J26+J36+J105</f>
        <v>118640.79999999999</v>
      </c>
      <c r="K25" s="385">
        <f>K26+K36+K105</f>
        <v>122878.2</v>
      </c>
    </row>
    <row r="26" spans="1:11" s="3" customFormat="1" ht="23.25" customHeight="1">
      <c r="A26" s="269" t="s">
        <v>73</v>
      </c>
      <c r="B26" s="270">
        <v>924</v>
      </c>
      <c r="C26" s="461" t="s">
        <v>69</v>
      </c>
      <c r="D26" s="462"/>
      <c r="E26" s="463"/>
      <c r="F26" s="373"/>
      <c r="G26" s="271">
        <f>G27</f>
        <v>5721.6</v>
      </c>
      <c r="H26" s="271"/>
      <c r="I26" s="271">
        <f>I27</f>
        <v>6807.4</v>
      </c>
      <c r="J26" s="271">
        <f>J27</f>
        <v>6123.900000000001</v>
      </c>
      <c r="K26" s="272">
        <f>K27</f>
        <v>6376.700000000001</v>
      </c>
    </row>
    <row r="27" spans="1:11" s="3" customFormat="1" ht="22.5" customHeight="1">
      <c r="A27" s="7" t="s">
        <v>13</v>
      </c>
      <c r="B27" s="289">
        <v>924</v>
      </c>
      <c r="C27" s="313" t="s">
        <v>30</v>
      </c>
      <c r="D27" s="400"/>
      <c r="E27" s="397"/>
      <c r="F27" s="98"/>
      <c r="G27" s="40">
        <f>G28+G29+G30+G31+G35</f>
        <v>5721.6</v>
      </c>
      <c r="H27" s="40"/>
      <c r="I27" s="40">
        <f>I28+I29+I30+I31+I35</f>
        <v>6807.4</v>
      </c>
      <c r="J27" s="40">
        <f>J28+J29+J30+J31+J35</f>
        <v>6123.900000000001</v>
      </c>
      <c r="K27" s="390">
        <f>K28+K29+K30+K31+K35</f>
        <v>6376.700000000001</v>
      </c>
    </row>
    <row r="28" spans="1:11" s="5" customFormat="1" ht="19.5" customHeight="1">
      <c r="A28" s="25" t="s">
        <v>274</v>
      </c>
      <c r="B28" s="290">
        <v>924</v>
      </c>
      <c r="C28" s="314" t="s">
        <v>31</v>
      </c>
      <c r="D28" s="400" t="s">
        <v>275</v>
      </c>
      <c r="E28" s="397"/>
      <c r="F28" s="391">
        <v>100</v>
      </c>
      <c r="G28" s="60">
        <v>1275.7</v>
      </c>
      <c r="H28" s="60"/>
      <c r="I28" s="60">
        <v>1327.9</v>
      </c>
      <c r="J28" s="60">
        <v>1375.8</v>
      </c>
      <c r="K28" s="237">
        <v>1427.9</v>
      </c>
    </row>
    <row r="29" spans="1:11" s="5" customFormat="1" ht="31.5" customHeight="1">
      <c r="A29" s="291" t="s">
        <v>277</v>
      </c>
      <c r="B29" s="290">
        <v>924</v>
      </c>
      <c r="C29" s="314" t="s">
        <v>32</v>
      </c>
      <c r="D29" s="400" t="s">
        <v>278</v>
      </c>
      <c r="E29" s="397"/>
      <c r="F29" s="252">
        <v>100</v>
      </c>
      <c r="G29" s="60">
        <v>2300.8</v>
      </c>
      <c r="H29" s="60"/>
      <c r="I29" s="60">
        <v>2236</v>
      </c>
      <c r="J29" s="60">
        <v>2323.3</v>
      </c>
      <c r="K29" s="237">
        <v>2418.4</v>
      </c>
    </row>
    <row r="30" spans="1:11" s="5" customFormat="1" ht="31.5" customHeight="1">
      <c r="A30" s="291" t="s">
        <v>116</v>
      </c>
      <c r="B30" s="290">
        <v>924</v>
      </c>
      <c r="C30" s="314" t="s">
        <v>32</v>
      </c>
      <c r="D30" s="400" t="s">
        <v>279</v>
      </c>
      <c r="E30" s="397"/>
      <c r="F30" s="252">
        <v>100</v>
      </c>
      <c r="G30" s="60">
        <v>276.5</v>
      </c>
      <c r="H30" s="60"/>
      <c r="I30" s="60">
        <v>287.7</v>
      </c>
      <c r="J30" s="60">
        <v>298.9</v>
      </c>
      <c r="K30" s="237">
        <v>311.1</v>
      </c>
    </row>
    <row r="31" spans="1:11" s="5" customFormat="1" ht="31.5" customHeight="1">
      <c r="A31" s="364" t="s">
        <v>118</v>
      </c>
      <c r="B31" s="290">
        <v>924</v>
      </c>
      <c r="C31" s="314" t="s">
        <v>32</v>
      </c>
      <c r="D31" s="400" t="s">
        <v>282</v>
      </c>
      <c r="E31" s="399"/>
      <c r="F31" s="252"/>
      <c r="G31" s="60">
        <f>G32+G33+G34</f>
        <v>1784.6</v>
      </c>
      <c r="H31" s="60"/>
      <c r="I31" s="60">
        <f>I32+I33+I34</f>
        <v>2859.8</v>
      </c>
      <c r="J31" s="60">
        <f>J32+J33+J34</f>
        <v>2029.9</v>
      </c>
      <c r="K31" s="237">
        <f>K32+K33+K34</f>
        <v>2123.3</v>
      </c>
    </row>
    <row r="32" spans="1:11" s="5" customFormat="1" ht="31.5" customHeight="1">
      <c r="A32" s="292" t="s">
        <v>276</v>
      </c>
      <c r="B32" s="290">
        <v>924</v>
      </c>
      <c r="C32" s="314" t="s">
        <v>32</v>
      </c>
      <c r="D32" s="400" t="s">
        <v>282</v>
      </c>
      <c r="E32" s="399"/>
      <c r="F32" s="252">
        <v>100</v>
      </c>
      <c r="G32" s="60">
        <v>1280.6</v>
      </c>
      <c r="H32" s="60"/>
      <c r="I32" s="60">
        <v>1490.8</v>
      </c>
      <c r="J32" s="60">
        <v>1548.9</v>
      </c>
      <c r="K32" s="237">
        <v>1612.3</v>
      </c>
    </row>
    <row r="33" spans="1:11" s="5" customFormat="1" ht="31.5" customHeight="1">
      <c r="A33" s="292" t="s">
        <v>280</v>
      </c>
      <c r="B33" s="290">
        <v>924</v>
      </c>
      <c r="C33" s="314" t="s">
        <v>32</v>
      </c>
      <c r="D33" s="400" t="s">
        <v>282</v>
      </c>
      <c r="E33" s="399"/>
      <c r="F33" s="252">
        <v>200</v>
      </c>
      <c r="G33" s="60">
        <v>503</v>
      </c>
      <c r="H33" s="60"/>
      <c r="I33" s="60">
        <v>1368</v>
      </c>
      <c r="J33" s="60">
        <v>480</v>
      </c>
      <c r="K33" s="237">
        <v>510</v>
      </c>
    </row>
    <row r="34" spans="1:11" ht="26.25" customHeight="1">
      <c r="A34" s="363" t="s">
        <v>281</v>
      </c>
      <c r="B34" s="290">
        <v>924</v>
      </c>
      <c r="C34" s="314" t="s">
        <v>32</v>
      </c>
      <c r="D34" s="400" t="s">
        <v>282</v>
      </c>
      <c r="E34" s="399"/>
      <c r="F34" s="252">
        <v>800</v>
      </c>
      <c r="G34" s="60">
        <v>1</v>
      </c>
      <c r="H34" s="60"/>
      <c r="I34" s="60">
        <v>1</v>
      </c>
      <c r="J34" s="60">
        <v>1</v>
      </c>
      <c r="K34" s="237">
        <v>1</v>
      </c>
    </row>
    <row r="35" spans="1:11" ht="30" customHeight="1">
      <c r="A35" s="293" t="s">
        <v>283</v>
      </c>
      <c r="B35" s="284">
        <v>924</v>
      </c>
      <c r="C35" s="314" t="s">
        <v>32</v>
      </c>
      <c r="D35" s="400" t="s">
        <v>284</v>
      </c>
      <c r="E35" s="399"/>
      <c r="F35" s="252">
        <v>800</v>
      </c>
      <c r="G35" s="60">
        <v>84</v>
      </c>
      <c r="H35" s="60"/>
      <c r="I35" s="60">
        <v>96</v>
      </c>
      <c r="J35" s="60">
        <v>96</v>
      </c>
      <c r="K35" s="237">
        <v>96</v>
      </c>
    </row>
    <row r="36" spans="1:11" s="5" customFormat="1" ht="20.25" customHeight="1">
      <c r="A36" s="274" t="s">
        <v>74</v>
      </c>
      <c r="B36" s="275">
        <v>969</v>
      </c>
      <c r="C36" s="447" t="s">
        <v>72</v>
      </c>
      <c r="D36" s="448"/>
      <c r="E36" s="449"/>
      <c r="F36" s="374"/>
      <c r="G36" s="276">
        <f>G37+G58+G60+G65+G77+G85+G91+G99+G102</f>
        <v>129477.5</v>
      </c>
      <c r="H36" s="276"/>
      <c r="I36" s="276">
        <f>I37+I58+I60+I65+I77+I85+I91+I99+I102</f>
        <v>107333.50000000001</v>
      </c>
      <c r="J36" s="276">
        <f>J37+J49+J58+J60+J65+J77+J85+J91+J99+J102</f>
        <v>112516.9</v>
      </c>
      <c r="K36" s="392">
        <f>K37+K58+K60+K65+K77+K85+K91+K99+K102</f>
        <v>116501.5</v>
      </c>
    </row>
    <row r="37" spans="1:11" s="5" customFormat="1" ht="19.5" customHeight="1">
      <c r="A37" s="7" t="s">
        <v>13</v>
      </c>
      <c r="B37" s="315">
        <v>969</v>
      </c>
      <c r="C37" s="313" t="s">
        <v>30</v>
      </c>
      <c r="D37" s="412"/>
      <c r="E37" s="413"/>
      <c r="F37" s="98"/>
      <c r="G37" s="286">
        <f>G38+G39+G43+G46+G47+G48</f>
        <v>30299.300000000003</v>
      </c>
      <c r="H37" s="286"/>
      <c r="I37" s="286">
        <f>I38+I39+I43+I46+I47+I48</f>
        <v>30234.700000000004</v>
      </c>
      <c r="J37" s="286">
        <f>J38+J39+J43+J46+J47+J48</f>
        <v>31347.3</v>
      </c>
      <c r="K37" s="383">
        <f>K38+K39+K43+K46+K47+K48</f>
        <v>32907.8</v>
      </c>
    </row>
    <row r="38" spans="1:15" s="5" customFormat="1" ht="33.75" customHeight="1">
      <c r="A38" s="291" t="s">
        <v>285</v>
      </c>
      <c r="B38" s="316">
        <v>969</v>
      </c>
      <c r="C38" s="331" t="s">
        <v>33</v>
      </c>
      <c r="D38" s="400" t="s">
        <v>286</v>
      </c>
      <c r="E38" s="399"/>
      <c r="F38" s="252">
        <v>100</v>
      </c>
      <c r="G38" s="60">
        <v>1275.7</v>
      </c>
      <c r="H38" s="41"/>
      <c r="I38" s="60">
        <v>1327.9</v>
      </c>
      <c r="J38" s="60">
        <v>1375.8</v>
      </c>
      <c r="K38" s="237">
        <v>1427.9</v>
      </c>
      <c r="M38" s="287"/>
      <c r="N38" s="287"/>
      <c r="O38" s="287"/>
    </row>
    <row r="39" spans="1:11" s="5" customFormat="1" ht="42.75" customHeight="1">
      <c r="A39" s="309" t="s">
        <v>287</v>
      </c>
      <c r="B39" s="316">
        <v>969</v>
      </c>
      <c r="C39" s="332" t="s">
        <v>33</v>
      </c>
      <c r="D39" s="401" t="s">
        <v>288</v>
      </c>
      <c r="E39" s="414"/>
      <c r="F39" s="285"/>
      <c r="G39" s="265">
        <f>G40+G41+G42</f>
        <v>23965.5</v>
      </c>
      <c r="H39" s="265"/>
      <c r="I39" s="265">
        <f>I40+I41+I42</f>
        <v>23760</v>
      </c>
      <c r="J39" s="265">
        <f>J40+J41+J42</f>
        <v>24740.7</v>
      </c>
      <c r="K39" s="266">
        <f>K40+K41+K42</f>
        <v>25944.9</v>
      </c>
    </row>
    <row r="40" spans="1:11" s="5" customFormat="1" ht="59.25" customHeight="1">
      <c r="A40" s="291" t="s">
        <v>276</v>
      </c>
      <c r="B40" s="316">
        <v>969</v>
      </c>
      <c r="C40" s="332" t="s">
        <v>33</v>
      </c>
      <c r="D40" s="400" t="s">
        <v>288</v>
      </c>
      <c r="E40" s="399"/>
      <c r="F40" s="99">
        <v>100</v>
      </c>
      <c r="G40" s="41">
        <v>20920</v>
      </c>
      <c r="H40" s="41"/>
      <c r="I40" s="41">
        <v>20813.3</v>
      </c>
      <c r="J40" s="41">
        <v>21145.7</v>
      </c>
      <c r="K40" s="237">
        <v>22479.9</v>
      </c>
    </row>
    <row r="41" spans="1:11" s="5" customFormat="1" ht="25.5" customHeight="1">
      <c r="A41" s="291" t="s">
        <v>280</v>
      </c>
      <c r="B41" s="316">
        <v>969</v>
      </c>
      <c r="C41" s="332" t="s">
        <v>33</v>
      </c>
      <c r="D41" s="400" t="s">
        <v>288</v>
      </c>
      <c r="E41" s="399"/>
      <c r="F41" s="99">
        <v>200</v>
      </c>
      <c r="G41" s="41">
        <v>3032.2</v>
      </c>
      <c r="H41" s="41"/>
      <c r="I41" s="41">
        <v>2932.5</v>
      </c>
      <c r="J41" s="41">
        <v>3580</v>
      </c>
      <c r="K41" s="237">
        <v>3450</v>
      </c>
    </row>
    <row r="42" spans="1:11" s="5" customFormat="1" ht="19.5" customHeight="1">
      <c r="A42" s="291" t="s">
        <v>281</v>
      </c>
      <c r="B42" s="316">
        <v>969</v>
      </c>
      <c r="C42" s="332" t="s">
        <v>33</v>
      </c>
      <c r="D42" s="400" t="s">
        <v>288</v>
      </c>
      <c r="E42" s="399"/>
      <c r="F42" s="99">
        <v>800</v>
      </c>
      <c r="G42" s="41">
        <v>13.3</v>
      </c>
      <c r="H42" s="41"/>
      <c r="I42" s="41">
        <v>14.2</v>
      </c>
      <c r="J42" s="41">
        <v>15</v>
      </c>
      <c r="K42" s="237">
        <v>15</v>
      </c>
    </row>
    <row r="43" spans="1:11" s="5" customFormat="1" ht="58.5" customHeight="1">
      <c r="A43" s="309" t="s">
        <v>289</v>
      </c>
      <c r="B43" s="316">
        <v>969</v>
      </c>
      <c r="C43" s="332" t="s">
        <v>33</v>
      </c>
      <c r="D43" s="401" t="s">
        <v>291</v>
      </c>
      <c r="E43" s="414"/>
      <c r="F43" s="310"/>
      <c r="G43" s="265">
        <f>G44+G45</f>
        <v>4268.5</v>
      </c>
      <c r="H43" s="265"/>
      <c r="I43" s="265">
        <f>I44+I45</f>
        <v>4441.4</v>
      </c>
      <c r="J43" s="265">
        <f>J44+J45</f>
        <v>4614.8</v>
      </c>
      <c r="K43" s="266">
        <f>K44+K45</f>
        <v>4803.7</v>
      </c>
    </row>
    <row r="44" spans="1:11" s="5" customFormat="1" ht="58.5" customHeight="1">
      <c r="A44" s="291" t="s">
        <v>276</v>
      </c>
      <c r="B44" s="316">
        <v>969</v>
      </c>
      <c r="C44" s="332" t="s">
        <v>33</v>
      </c>
      <c r="D44" s="400" t="s">
        <v>291</v>
      </c>
      <c r="E44" s="399"/>
      <c r="F44" s="99">
        <v>100</v>
      </c>
      <c r="G44" s="41">
        <v>3939.5</v>
      </c>
      <c r="H44" s="41"/>
      <c r="I44" s="41">
        <v>4099.4</v>
      </c>
      <c r="J44" s="41">
        <v>4259.3</v>
      </c>
      <c r="K44" s="237">
        <v>4433.7</v>
      </c>
    </row>
    <row r="45" spans="1:11" s="5" customFormat="1" ht="28.5" customHeight="1">
      <c r="A45" s="291" t="s">
        <v>280</v>
      </c>
      <c r="B45" s="316">
        <v>969</v>
      </c>
      <c r="C45" s="332" t="s">
        <v>33</v>
      </c>
      <c r="D45" s="400" t="s">
        <v>291</v>
      </c>
      <c r="E45" s="399"/>
      <c r="F45" s="99">
        <v>200</v>
      </c>
      <c r="G45" s="41">
        <v>329</v>
      </c>
      <c r="H45" s="41"/>
      <c r="I45" s="41">
        <v>342</v>
      </c>
      <c r="J45" s="41">
        <v>355.5</v>
      </c>
      <c r="K45" s="237">
        <v>370</v>
      </c>
    </row>
    <row r="46" spans="1:11" ht="49.5" customHeight="1">
      <c r="A46" s="291" t="s">
        <v>290</v>
      </c>
      <c r="B46" s="317">
        <v>969</v>
      </c>
      <c r="C46" s="314" t="s">
        <v>33</v>
      </c>
      <c r="D46" s="400" t="s">
        <v>336</v>
      </c>
      <c r="E46" s="399"/>
      <c r="F46" s="99">
        <v>100</v>
      </c>
      <c r="G46" s="41">
        <v>51.2</v>
      </c>
      <c r="H46" s="41"/>
      <c r="I46" s="60">
        <v>53.2</v>
      </c>
      <c r="J46" s="60">
        <v>53.2</v>
      </c>
      <c r="K46" s="237">
        <v>53.2</v>
      </c>
    </row>
    <row r="47" spans="1:11" s="1" customFormat="1" ht="19.5" customHeight="1">
      <c r="A47" s="295" t="s">
        <v>76</v>
      </c>
      <c r="B47" s="318">
        <v>969</v>
      </c>
      <c r="C47" s="314" t="s">
        <v>53</v>
      </c>
      <c r="D47" s="400" t="s">
        <v>296</v>
      </c>
      <c r="E47" s="397"/>
      <c r="F47" s="106">
        <v>800</v>
      </c>
      <c r="G47" s="66">
        <v>0</v>
      </c>
      <c r="H47" s="66"/>
      <c r="I47" s="66">
        <v>10</v>
      </c>
      <c r="J47" s="265">
        <v>15</v>
      </c>
      <c r="K47" s="266">
        <v>15</v>
      </c>
    </row>
    <row r="48" spans="1:11" s="28" customFormat="1" ht="17.25" customHeight="1">
      <c r="A48" s="296" t="s">
        <v>10</v>
      </c>
      <c r="B48" s="319">
        <v>969</v>
      </c>
      <c r="C48" s="314" t="s">
        <v>34</v>
      </c>
      <c r="D48" s="410"/>
      <c r="E48" s="399"/>
      <c r="F48" s="101"/>
      <c r="G48" s="265">
        <f>SUM(G49:G57)</f>
        <v>738.4</v>
      </c>
      <c r="H48" s="265"/>
      <c r="I48" s="265">
        <f>SUM(I49:I57)</f>
        <v>642.2</v>
      </c>
      <c r="J48" s="265">
        <f>SUM(J49:J57)</f>
        <v>547.8</v>
      </c>
      <c r="K48" s="266">
        <f>SUM(K49:K57)</f>
        <v>663.1</v>
      </c>
    </row>
    <row r="49" spans="1:11" s="5" customFormat="1" ht="31.5" customHeight="1">
      <c r="A49" s="297" t="s">
        <v>140</v>
      </c>
      <c r="B49" s="320">
        <v>969</v>
      </c>
      <c r="C49" s="333">
        <v>113</v>
      </c>
      <c r="D49" s="400" t="s">
        <v>297</v>
      </c>
      <c r="E49" s="411"/>
      <c r="F49" s="242">
        <v>200</v>
      </c>
      <c r="G49" s="41">
        <v>100</v>
      </c>
      <c r="H49" s="41"/>
      <c r="I49" s="41">
        <v>100</v>
      </c>
      <c r="J49" s="60">
        <v>0</v>
      </c>
      <c r="K49" s="237">
        <v>100</v>
      </c>
    </row>
    <row r="50" spans="1:11" s="5" customFormat="1" ht="32.25" customHeight="1">
      <c r="A50" s="291" t="s">
        <v>292</v>
      </c>
      <c r="B50" s="320">
        <v>969</v>
      </c>
      <c r="C50" s="333">
        <v>113</v>
      </c>
      <c r="D50" s="400" t="s">
        <v>298</v>
      </c>
      <c r="E50" s="411"/>
      <c r="F50" s="242">
        <v>200</v>
      </c>
      <c r="G50" s="41">
        <v>250</v>
      </c>
      <c r="H50" s="41"/>
      <c r="I50" s="41">
        <v>264.7</v>
      </c>
      <c r="J50" s="60">
        <v>250</v>
      </c>
      <c r="K50" s="237">
        <v>250</v>
      </c>
    </row>
    <row r="51" spans="1:11" s="5" customFormat="1" ht="27.75" customHeight="1">
      <c r="A51" s="291" t="s">
        <v>293</v>
      </c>
      <c r="B51" s="320">
        <v>969</v>
      </c>
      <c r="C51" s="333">
        <v>113</v>
      </c>
      <c r="D51" s="400" t="s">
        <v>299</v>
      </c>
      <c r="E51" s="411"/>
      <c r="F51" s="242">
        <v>200</v>
      </c>
      <c r="G51" s="41">
        <v>235</v>
      </c>
      <c r="H51" s="41"/>
      <c r="I51" s="41">
        <v>235</v>
      </c>
      <c r="J51" s="60">
        <v>235</v>
      </c>
      <c r="K51" s="237">
        <v>235</v>
      </c>
    </row>
    <row r="52" spans="1:11" s="5" customFormat="1" ht="46.5" customHeight="1">
      <c r="A52" s="291" t="s">
        <v>343</v>
      </c>
      <c r="B52" s="320"/>
      <c r="C52" s="333"/>
      <c r="D52" s="400" t="s">
        <v>335</v>
      </c>
      <c r="E52" s="399"/>
      <c r="F52" s="242">
        <v>200</v>
      </c>
      <c r="G52" s="41">
        <v>7.2</v>
      </c>
      <c r="H52" s="41"/>
      <c r="I52" s="41">
        <v>7.5</v>
      </c>
      <c r="J52" s="60">
        <v>7.8</v>
      </c>
      <c r="K52" s="237">
        <v>8.1</v>
      </c>
    </row>
    <row r="53" spans="1:11" s="5" customFormat="1" ht="42" customHeight="1">
      <c r="A53" s="291" t="s">
        <v>313</v>
      </c>
      <c r="B53" s="320">
        <v>969</v>
      </c>
      <c r="C53" s="333">
        <v>113</v>
      </c>
      <c r="D53" s="400" t="s">
        <v>316</v>
      </c>
      <c r="E53" s="397"/>
      <c r="F53" s="242">
        <v>200</v>
      </c>
      <c r="G53" s="41">
        <v>109</v>
      </c>
      <c r="H53" s="41"/>
      <c r="I53" s="41">
        <v>7</v>
      </c>
      <c r="J53" s="60">
        <v>10</v>
      </c>
      <c r="K53" s="237">
        <v>10</v>
      </c>
    </row>
    <row r="54" spans="1:11" s="5" customFormat="1" ht="27.75" customHeight="1">
      <c r="A54" s="291" t="s">
        <v>294</v>
      </c>
      <c r="B54" s="320">
        <v>969</v>
      </c>
      <c r="C54" s="333">
        <v>113</v>
      </c>
      <c r="D54" s="400" t="s">
        <v>318</v>
      </c>
      <c r="E54" s="411"/>
      <c r="F54" s="242">
        <v>200</v>
      </c>
      <c r="G54" s="41">
        <v>9</v>
      </c>
      <c r="H54" s="41"/>
      <c r="I54" s="41">
        <v>7</v>
      </c>
      <c r="J54" s="60">
        <v>10</v>
      </c>
      <c r="K54" s="237">
        <v>15</v>
      </c>
    </row>
    <row r="55" spans="1:11" s="5" customFormat="1" ht="60" customHeight="1">
      <c r="A55" s="291" t="s">
        <v>338</v>
      </c>
      <c r="B55" s="320">
        <v>969</v>
      </c>
      <c r="C55" s="333">
        <v>113</v>
      </c>
      <c r="D55" s="400" t="s">
        <v>322</v>
      </c>
      <c r="E55" s="411"/>
      <c r="F55" s="242">
        <v>200</v>
      </c>
      <c r="G55" s="41">
        <v>9</v>
      </c>
      <c r="H55" s="41"/>
      <c r="I55" s="41">
        <v>7</v>
      </c>
      <c r="J55" s="60">
        <v>10</v>
      </c>
      <c r="K55" s="237">
        <v>15</v>
      </c>
    </row>
    <row r="56" spans="1:11" s="5" customFormat="1" ht="56.25" customHeight="1">
      <c r="A56" s="291" t="s">
        <v>295</v>
      </c>
      <c r="B56" s="320">
        <v>969</v>
      </c>
      <c r="C56" s="333">
        <v>113</v>
      </c>
      <c r="D56" s="400" t="s">
        <v>319</v>
      </c>
      <c r="E56" s="411"/>
      <c r="F56" s="242">
        <v>200</v>
      </c>
      <c r="G56" s="41">
        <v>7.9</v>
      </c>
      <c r="H56" s="41"/>
      <c r="I56" s="41">
        <v>7</v>
      </c>
      <c r="J56" s="60">
        <v>10</v>
      </c>
      <c r="K56" s="237">
        <v>15</v>
      </c>
    </row>
    <row r="57" spans="1:11" s="5" customFormat="1" ht="102.75" customHeight="1">
      <c r="A57" s="291" t="s">
        <v>334</v>
      </c>
      <c r="B57" s="320">
        <v>969</v>
      </c>
      <c r="C57" s="333">
        <v>113</v>
      </c>
      <c r="D57" s="400" t="s">
        <v>337</v>
      </c>
      <c r="E57" s="411"/>
      <c r="F57" s="242">
        <v>200</v>
      </c>
      <c r="G57" s="41">
        <v>11.3</v>
      </c>
      <c r="H57" s="41"/>
      <c r="I57" s="41">
        <v>7</v>
      </c>
      <c r="J57" s="60">
        <v>15</v>
      </c>
      <c r="K57" s="237">
        <v>15</v>
      </c>
    </row>
    <row r="58" spans="1:11" s="5" customFormat="1" ht="22.5" customHeight="1">
      <c r="A58" s="298" t="s">
        <v>14</v>
      </c>
      <c r="B58" s="320">
        <v>969</v>
      </c>
      <c r="C58" s="334">
        <v>300</v>
      </c>
      <c r="D58" s="281"/>
      <c r="E58" s="99"/>
      <c r="F58" s="242"/>
      <c r="G58" s="286">
        <f>G59</f>
        <v>71</v>
      </c>
      <c r="H58" s="286">
        <f>H59</f>
        <v>0</v>
      </c>
      <c r="I58" s="286">
        <f>I59</f>
        <v>71</v>
      </c>
      <c r="J58" s="286">
        <f>J59</f>
        <v>71</v>
      </c>
      <c r="K58" s="383">
        <f>K59</f>
        <v>71</v>
      </c>
    </row>
    <row r="59" spans="1:11" s="28" customFormat="1" ht="30" customHeight="1">
      <c r="A59" s="299" t="s">
        <v>52</v>
      </c>
      <c r="B59" s="321">
        <v>969</v>
      </c>
      <c r="C59" s="335">
        <v>309</v>
      </c>
      <c r="D59" s="396" t="s">
        <v>301</v>
      </c>
      <c r="E59" s="397"/>
      <c r="F59" s="242">
        <v>200</v>
      </c>
      <c r="G59" s="240">
        <v>71</v>
      </c>
      <c r="H59" s="240"/>
      <c r="I59" s="240">
        <v>71</v>
      </c>
      <c r="J59" s="42">
        <v>71</v>
      </c>
      <c r="K59" s="44">
        <v>71</v>
      </c>
    </row>
    <row r="60" spans="1:11" s="2" customFormat="1" ht="19.5" customHeight="1">
      <c r="A60" s="300" t="s">
        <v>58</v>
      </c>
      <c r="B60" s="322">
        <v>969</v>
      </c>
      <c r="C60" s="134">
        <v>400</v>
      </c>
      <c r="D60" s="282"/>
      <c r="E60" s="247"/>
      <c r="F60" s="247"/>
      <c r="G60" s="248">
        <f>G61+G63</f>
        <v>687.3</v>
      </c>
      <c r="H60" s="248"/>
      <c r="I60" s="248">
        <f>I61+I63</f>
        <v>627</v>
      </c>
      <c r="J60" s="248">
        <f>J61+J63</f>
        <v>652.4</v>
      </c>
      <c r="K60" s="267">
        <f>K61+K63</f>
        <v>690.8</v>
      </c>
    </row>
    <row r="61" spans="1:11" s="119" customFormat="1" ht="17.25" customHeight="1">
      <c r="A61" s="301" t="s">
        <v>57</v>
      </c>
      <c r="B61" s="353">
        <v>969</v>
      </c>
      <c r="C61" s="120">
        <v>401</v>
      </c>
      <c r="D61" s="489"/>
      <c r="E61" s="490"/>
      <c r="F61" s="311"/>
      <c r="G61" s="265">
        <f>G62</f>
        <v>679.4</v>
      </c>
      <c r="H61" s="265"/>
      <c r="I61" s="265">
        <f>I62</f>
        <v>620</v>
      </c>
      <c r="J61" s="265">
        <f>J62</f>
        <v>647.4</v>
      </c>
      <c r="K61" s="266">
        <v>685.8</v>
      </c>
    </row>
    <row r="62" spans="1:11" s="28" customFormat="1" ht="57" customHeight="1">
      <c r="A62" s="291" t="s">
        <v>148</v>
      </c>
      <c r="B62" s="319">
        <v>969</v>
      </c>
      <c r="C62" s="336">
        <v>401</v>
      </c>
      <c r="D62" s="396" t="s">
        <v>302</v>
      </c>
      <c r="E62" s="397"/>
      <c r="F62" s="99">
        <v>600</v>
      </c>
      <c r="G62" s="42">
        <v>679.4</v>
      </c>
      <c r="H62" s="42"/>
      <c r="I62" s="42">
        <v>620</v>
      </c>
      <c r="J62" s="42">
        <v>647.4</v>
      </c>
      <c r="K62" s="44">
        <v>647.4</v>
      </c>
    </row>
    <row r="63" spans="1:11" s="119" customFormat="1" ht="17.25" customHeight="1">
      <c r="A63" s="301" t="s">
        <v>268</v>
      </c>
      <c r="B63" s="353">
        <v>969</v>
      </c>
      <c r="C63" s="120">
        <v>412</v>
      </c>
      <c r="D63" s="452"/>
      <c r="E63" s="405"/>
      <c r="F63" s="311"/>
      <c r="G63" s="265">
        <f>G64</f>
        <v>7.9</v>
      </c>
      <c r="H63" s="265"/>
      <c r="I63" s="265">
        <f>I64</f>
        <v>7</v>
      </c>
      <c r="J63" s="265">
        <f>J64</f>
        <v>5</v>
      </c>
      <c r="K63" s="266">
        <f>K64</f>
        <v>5</v>
      </c>
    </row>
    <row r="64" spans="1:11" s="28" customFormat="1" ht="33" customHeight="1">
      <c r="A64" s="291" t="s">
        <v>300</v>
      </c>
      <c r="B64" s="323">
        <v>969</v>
      </c>
      <c r="C64" s="336">
        <v>412</v>
      </c>
      <c r="D64" s="396" t="s">
        <v>303</v>
      </c>
      <c r="E64" s="397"/>
      <c r="F64" s="99">
        <v>200</v>
      </c>
      <c r="G64" s="42">
        <v>7.9</v>
      </c>
      <c r="H64" s="42"/>
      <c r="I64" s="42">
        <v>7</v>
      </c>
      <c r="J64" s="42">
        <v>5</v>
      </c>
      <c r="K64" s="44">
        <v>5</v>
      </c>
    </row>
    <row r="65" spans="1:11" s="119" customFormat="1" ht="24" customHeight="1">
      <c r="A65" s="302" t="s">
        <v>15</v>
      </c>
      <c r="B65" s="324">
        <v>969</v>
      </c>
      <c r="C65" s="337">
        <v>500</v>
      </c>
      <c r="D65" s="408"/>
      <c r="E65" s="409"/>
      <c r="F65" s="105"/>
      <c r="G65" s="58">
        <f>G66</f>
        <v>60018.8</v>
      </c>
      <c r="H65" s="58"/>
      <c r="I65" s="58">
        <f>I66</f>
        <v>48600.00000000001</v>
      </c>
      <c r="J65" s="58">
        <f>J66</f>
        <v>48559.8</v>
      </c>
      <c r="K65" s="268">
        <f>K66</f>
        <v>49902.9</v>
      </c>
    </row>
    <row r="66" spans="1:11" s="119" customFormat="1" ht="13.5" customHeight="1">
      <c r="A66" s="381" t="s">
        <v>48</v>
      </c>
      <c r="B66" s="353">
        <v>969</v>
      </c>
      <c r="C66" s="120">
        <v>503</v>
      </c>
      <c r="D66" s="452"/>
      <c r="E66" s="405"/>
      <c r="F66" s="311"/>
      <c r="G66" s="265">
        <f>G67+G68+G69+G70+G71+G72+G73+G74+G75+G76</f>
        <v>60018.8</v>
      </c>
      <c r="H66" s="265">
        <f>H67+H68+H69+H70+H71+H72+H73+H74+H75+H76</f>
        <v>0</v>
      </c>
      <c r="I66" s="265">
        <f>I67+I68+I69+I70+I71+I72+I73+I74+I75+I76</f>
        <v>48600.00000000001</v>
      </c>
      <c r="J66" s="265">
        <f>J67+J68+J69+J70+J71+J72+J73+J74+J75+J76</f>
        <v>48559.8</v>
      </c>
      <c r="K66" s="266">
        <f>K67+K68+K69+K70+K71+K72+K73+K74+K75+K76</f>
        <v>49902.9</v>
      </c>
    </row>
    <row r="67" spans="1:11" s="28" customFormat="1" ht="59.25" customHeight="1">
      <c r="A67" s="168" t="s">
        <v>352</v>
      </c>
      <c r="B67" s="379">
        <v>969</v>
      </c>
      <c r="C67" s="111">
        <v>503</v>
      </c>
      <c r="D67" s="404" t="s">
        <v>304</v>
      </c>
      <c r="E67" s="405"/>
      <c r="F67" s="311">
        <v>200</v>
      </c>
      <c r="G67" s="265">
        <v>32985</v>
      </c>
      <c r="H67" s="265"/>
      <c r="I67" s="265">
        <v>27851.3</v>
      </c>
      <c r="J67" s="265">
        <v>29698.8</v>
      </c>
      <c r="K67" s="266">
        <v>30382.9</v>
      </c>
    </row>
    <row r="68" spans="1:11" s="109" customFormat="1" ht="72" customHeight="1">
      <c r="A68" s="168" t="s">
        <v>353</v>
      </c>
      <c r="B68" s="380">
        <v>969</v>
      </c>
      <c r="C68" s="111">
        <v>503</v>
      </c>
      <c r="D68" s="406" t="s">
        <v>305</v>
      </c>
      <c r="E68" s="407"/>
      <c r="F68" s="252">
        <v>200</v>
      </c>
      <c r="G68" s="61">
        <v>6775</v>
      </c>
      <c r="H68" s="354"/>
      <c r="I68" s="61">
        <v>5187.8</v>
      </c>
      <c r="J68" s="61">
        <v>5255</v>
      </c>
      <c r="K68" s="62">
        <v>5000</v>
      </c>
    </row>
    <row r="69" spans="1:11" s="109" customFormat="1" ht="46.5" customHeight="1">
      <c r="A69" s="292" t="s">
        <v>354</v>
      </c>
      <c r="B69" s="380">
        <v>969</v>
      </c>
      <c r="C69" s="111">
        <v>503</v>
      </c>
      <c r="D69" s="406" t="s">
        <v>306</v>
      </c>
      <c r="E69" s="407"/>
      <c r="F69" s="252">
        <v>200</v>
      </c>
      <c r="G69" s="61">
        <v>0</v>
      </c>
      <c r="H69" s="354"/>
      <c r="I69" s="61">
        <v>0</v>
      </c>
      <c r="J69" s="61">
        <v>500</v>
      </c>
      <c r="K69" s="62">
        <v>600</v>
      </c>
    </row>
    <row r="70" spans="1:11" s="109" customFormat="1" ht="63" customHeight="1">
      <c r="A70" s="292" t="s">
        <v>355</v>
      </c>
      <c r="B70" s="380">
        <v>969</v>
      </c>
      <c r="C70" s="111">
        <v>503</v>
      </c>
      <c r="D70" s="406" t="s">
        <v>307</v>
      </c>
      <c r="E70" s="407"/>
      <c r="F70" s="252">
        <v>200</v>
      </c>
      <c r="G70" s="61">
        <v>5827</v>
      </c>
      <c r="H70" s="354"/>
      <c r="I70" s="61">
        <v>5693.4</v>
      </c>
      <c r="J70" s="61">
        <v>5586</v>
      </c>
      <c r="K70" s="62">
        <v>6050</v>
      </c>
    </row>
    <row r="71" spans="1:11" s="109" customFormat="1" ht="78" customHeight="1">
      <c r="A71" s="292" t="s">
        <v>356</v>
      </c>
      <c r="B71" s="380">
        <v>969</v>
      </c>
      <c r="C71" s="111">
        <v>503</v>
      </c>
      <c r="D71" s="406" t="s">
        <v>308</v>
      </c>
      <c r="E71" s="407"/>
      <c r="F71" s="252">
        <v>200</v>
      </c>
      <c r="G71" s="61">
        <v>370</v>
      </c>
      <c r="H71" s="354"/>
      <c r="I71" s="61">
        <v>559.3</v>
      </c>
      <c r="J71" s="61">
        <v>650</v>
      </c>
      <c r="K71" s="62">
        <v>600</v>
      </c>
    </row>
    <row r="72" spans="1:11" s="109" customFormat="1" ht="70.5" customHeight="1">
      <c r="A72" s="292" t="s">
        <v>357</v>
      </c>
      <c r="B72" s="380">
        <v>969</v>
      </c>
      <c r="C72" s="111">
        <v>503</v>
      </c>
      <c r="D72" s="406" t="s">
        <v>361</v>
      </c>
      <c r="E72" s="407"/>
      <c r="F72" s="252">
        <v>200</v>
      </c>
      <c r="G72" s="61">
        <v>0</v>
      </c>
      <c r="H72" s="354"/>
      <c r="I72" s="61">
        <v>904.8</v>
      </c>
      <c r="J72" s="61">
        <v>1000</v>
      </c>
      <c r="K72" s="62">
        <v>1000</v>
      </c>
    </row>
    <row r="73" spans="1:11" s="109" customFormat="1" ht="45.75" customHeight="1">
      <c r="A73" s="292" t="s">
        <v>358</v>
      </c>
      <c r="B73" s="380">
        <v>969</v>
      </c>
      <c r="C73" s="111">
        <v>503</v>
      </c>
      <c r="D73" s="406" t="s">
        <v>309</v>
      </c>
      <c r="E73" s="407"/>
      <c r="F73" s="308">
        <v>200</v>
      </c>
      <c r="G73" s="61">
        <v>12739.4</v>
      </c>
      <c r="H73" s="354"/>
      <c r="I73" s="61">
        <v>7353.4</v>
      </c>
      <c r="J73" s="61">
        <v>4500</v>
      </c>
      <c r="K73" s="62">
        <v>4850</v>
      </c>
    </row>
    <row r="74" spans="1:11" s="109" customFormat="1" ht="63" customHeight="1">
      <c r="A74" s="292" t="s">
        <v>359</v>
      </c>
      <c r="B74" s="379">
        <v>969</v>
      </c>
      <c r="C74" s="120">
        <v>503</v>
      </c>
      <c r="D74" s="404" t="s">
        <v>309</v>
      </c>
      <c r="E74" s="405"/>
      <c r="F74" s="311">
        <v>200</v>
      </c>
      <c r="G74" s="61">
        <v>50</v>
      </c>
      <c r="H74" s="354"/>
      <c r="I74" s="61">
        <v>0</v>
      </c>
      <c r="J74" s="61">
        <v>100</v>
      </c>
      <c r="K74" s="62">
        <v>100</v>
      </c>
    </row>
    <row r="75" spans="1:11" s="109" customFormat="1" ht="32.25" customHeight="1">
      <c r="A75" s="292" t="s">
        <v>360</v>
      </c>
      <c r="B75" s="380">
        <v>969</v>
      </c>
      <c r="C75" s="111">
        <v>503</v>
      </c>
      <c r="D75" s="406" t="s">
        <v>310</v>
      </c>
      <c r="E75" s="407"/>
      <c r="F75" s="252">
        <v>200</v>
      </c>
      <c r="G75" s="61">
        <v>540</v>
      </c>
      <c r="H75" s="354"/>
      <c r="I75" s="61">
        <v>450</v>
      </c>
      <c r="J75" s="61">
        <v>580</v>
      </c>
      <c r="K75" s="62">
        <v>600</v>
      </c>
    </row>
    <row r="76" spans="1:11" s="109" customFormat="1" ht="33" customHeight="1">
      <c r="A76" s="292" t="s">
        <v>164</v>
      </c>
      <c r="B76" s="380">
        <v>969</v>
      </c>
      <c r="C76" s="111">
        <v>503</v>
      </c>
      <c r="D76" s="406" t="s">
        <v>311</v>
      </c>
      <c r="E76" s="407"/>
      <c r="F76" s="252">
        <v>200</v>
      </c>
      <c r="G76" s="61">
        <v>732.4</v>
      </c>
      <c r="H76" s="354"/>
      <c r="I76" s="61">
        <v>600</v>
      </c>
      <c r="J76" s="61">
        <v>690</v>
      </c>
      <c r="K76" s="62">
        <v>720</v>
      </c>
    </row>
    <row r="77" spans="1:11" s="109" customFormat="1" ht="18" customHeight="1">
      <c r="A77" s="382" t="s">
        <v>21</v>
      </c>
      <c r="B77" s="325">
        <v>969</v>
      </c>
      <c r="C77" s="334">
        <v>700</v>
      </c>
      <c r="D77" s="398"/>
      <c r="E77" s="399"/>
      <c r="F77" s="252"/>
      <c r="G77" s="249">
        <f>G78+G79</f>
        <v>1983.8</v>
      </c>
      <c r="H77" s="249"/>
      <c r="I77" s="249">
        <f>I78+I79</f>
        <v>806</v>
      </c>
      <c r="J77" s="249">
        <f>J78+J79</f>
        <v>1310</v>
      </c>
      <c r="K77" s="250">
        <f>K78+K79</f>
        <v>1310</v>
      </c>
    </row>
    <row r="78" spans="1:11" ht="28.5">
      <c r="A78" s="303" t="s">
        <v>77</v>
      </c>
      <c r="B78" s="326">
        <v>969</v>
      </c>
      <c r="C78" s="338">
        <v>705</v>
      </c>
      <c r="D78" s="396" t="s">
        <v>314</v>
      </c>
      <c r="E78" s="397"/>
      <c r="F78" s="101">
        <v>200</v>
      </c>
      <c r="G78" s="61">
        <v>62.8</v>
      </c>
      <c r="H78" s="61"/>
      <c r="I78" s="61">
        <v>60</v>
      </c>
      <c r="J78" s="61">
        <v>70</v>
      </c>
      <c r="K78" s="62">
        <v>70</v>
      </c>
    </row>
    <row r="79" spans="1:11" s="5" customFormat="1" ht="15">
      <c r="A79" s="312" t="s">
        <v>270</v>
      </c>
      <c r="B79" s="327">
        <v>969</v>
      </c>
      <c r="C79" s="338">
        <v>709</v>
      </c>
      <c r="D79" s="464"/>
      <c r="E79" s="414"/>
      <c r="F79" s="310"/>
      <c r="G79" s="43">
        <f>G80+G81+G82+G84+G83</f>
        <v>1921</v>
      </c>
      <c r="H79" s="43"/>
      <c r="I79" s="43">
        <f>I80+I81+I82+I84+I83</f>
        <v>746</v>
      </c>
      <c r="J79" s="43">
        <f>J80+J81+J82+J84+J83</f>
        <v>1240</v>
      </c>
      <c r="K79" s="47">
        <f>K80+K81+K82+K84+K83</f>
        <v>1240</v>
      </c>
    </row>
    <row r="80" spans="1:11" s="5" customFormat="1" ht="28.5">
      <c r="A80" s="291" t="s">
        <v>312</v>
      </c>
      <c r="B80" s="326">
        <v>969</v>
      </c>
      <c r="C80" s="339">
        <v>709</v>
      </c>
      <c r="D80" s="400" t="s">
        <v>315</v>
      </c>
      <c r="E80" s="397"/>
      <c r="F80" s="102">
        <v>200</v>
      </c>
      <c r="G80" s="63">
        <v>386</v>
      </c>
      <c r="H80" s="63"/>
      <c r="I80" s="61">
        <v>400</v>
      </c>
      <c r="J80" s="61">
        <v>300</v>
      </c>
      <c r="K80" s="62">
        <v>300</v>
      </c>
    </row>
    <row r="81" spans="1:11" s="5" customFormat="1" ht="42.75">
      <c r="A81" s="291" t="s">
        <v>313</v>
      </c>
      <c r="B81" s="326">
        <v>969</v>
      </c>
      <c r="C81" s="339">
        <v>709</v>
      </c>
      <c r="D81" s="400" t="s">
        <v>316</v>
      </c>
      <c r="E81" s="397"/>
      <c r="F81" s="102">
        <v>200</v>
      </c>
      <c r="G81" s="63">
        <v>624</v>
      </c>
      <c r="H81" s="63"/>
      <c r="I81" s="61">
        <v>203</v>
      </c>
      <c r="J81" s="61">
        <v>250</v>
      </c>
      <c r="K81" s="62">
        <v>250</v>
      </c>
    </row>
    <row r="82" spans="1:11" s="5" customFormat="1" ht="42.75">
      <c r="A82" s="291" t="s">
        <v>294</v>
      </c>
      <c r="B82" s="326">
        <v>969</v>
      </c>
      <c r="C82" s="339">
        <v>709</v>
      </c>
      <c r="D82" s="400" t="s">
        <v>318</v>
      </c>
      <c r="E82" s="397"/>
      <c r="F82" s="102">
        <v>200</v>
      </c>
      <c r="G82" s="63">
        <v>215</v>
      </c>
      <c r="H82" s="63"/>
      <c r="I82" s="61">
        <v>40</v>
      </c>
      <c r="J82" s="61">
        <v>190</v>
      </c>
      <c r="K82" s="62">
        <v>190</v>
      </c>
    </row>
    <row r="83" spans="1:11" s="5" customFormat="1" ht="57">
      <c r="A83" s="291" t="s">
        <v>338</v>
      </c>
      <c r="B83" s="328">
        <v>969</v>
      </c>
      <c r="C83" s="339">
        <v>709</v>
      </c>
      <c r="D83" s="400" t="s">
        <v>322</v>
      </c>
      <c r="E83" s="399"/>
      <c r="F83" s="102">
        <v>200</v>
      </c>
      <c r="G83" s="63">
        <v>200</v>
      </c>
      <c r="H83" s="63"/>
      <c r="I83" s="61">
        <v>40</v>
      </c>
      <c r="J83" s="61">
        <v>250</v>
      </c>
      <c r="K83" s="62">
        <v>250</v>
      </c>
    </row>
    <row r="84" spans="1:11" s="5" customFormat="1" ht="57">
      <c r="A84" s="291" t="s">
        <v>295</v>
      </c>
      <c r="B84" s="326">
        <v>969</v>
      </c>
      <c r="C84" s="339">
        <v>709</v>
      </c>
      <c r="D84" s="400" t="s">
        <v>319</v>
      </c>
      <c r="E84" s="397"/>
      <c r="F84" s="102">
        <v>200</v>
      </c>
      <c r="G84" s="63">
        <v>496</v>
      </c>
      <c r="H84" s="63"/>
      <c r="I84" s="61">
        <v>63</v>
      </c>
      <c r="J84" s="61">
        <v>250</v>
      </c>
      <c r="K84" s="62">
        <v>250</v>
      </c>
    </row>
    <row r="85" spans="1:11" s="3" customFormat="1" ht="21.75" customHeight="1">
      <c r="A85" s="298" t="s">
        <v>56</v>
      </c>
      <c r="B85" s="325">
        <v>969</v>
      </c>
      <c r="C85" s="334">
        <v>800</v>
      </c>
      <c r="D85" s="403"/>
      <c r="E85" s="397"/>
      <c r="F85" s="106"/>
      <c r="G85" s="249">
        <f>G86+G88</f>
        <v>15469.900000000001</v>
      </c>
      <c r="H85" s="249"/>
      <c r="I85" s="249">
        <f>I86+I88</f>
        <v>5509</v>
      </c>
      <c r="J85" s="249">
        <f>J86+J88</f>
        <v>8000</v>
      </c>
      <c r="K85" s="250">
        <f>K86+K88</f>
        <v>8167</v>
      </c>
    </row>
    <row r="86" spans="1:11" s="119" customFormat="1" ht="15">
      <c r="A86" s="312" t="s">
        <v>39</v>
      </c>
      <c r="B86" s="327">
        <v>969</v>
      </c>
      <c r="C86" s="338">
        <v>801</v>
      </c>
      <c r="D86" s="401"/>
      <c r="E86" s="402"/>
      <c r="F86" s="310"/>
      <c r="G86" s="43">
        <f>G87</f>
        <v>11951.1</v>
      </c>
      <c r="H86" s="43"/>
      <c r="I86" s="43">
        <f>I87</f>
        <v>4494</v>
      </c>
      <c r="J86" s="43">
        <f>J87</f>
        <v>6500</v>
      </c>
      <c r="K86" s="47">
        <f>K87</f>
        <v>6500</v>
      </c>
    </row>
    <row r="87" spans="1:11" s="5" customFormat="1" ht="28.5">
      <c r="A87" s="291" t="s">
        <v>182</v>
      </c>
      <c r="B87" s="328">
        <v>969</v>
      </c>
      <c r="C87" s="339">
        <v>801</v>
      </c>
      <c r="D87" s="400" t="s">
        <v>320</v>
      </c>
      <c r="E87" s="399"/>
      <c r="F87" s="102">
        <v>200</v>
      </c>
      <c r="G87" s="63">
        <v>11951.1</v>
      </c>
      <c r="H87" s="63"/>
      <c r="I87" s="61">
        <v>4494</v>
      </c>
      <c r="J87" s="61">
        <v>6500</v>
      </c>
      <c r="K87" s="62">
        <v>6500</v>
      </c>
    </row>
    <row r="88" spans="1:11" s="5" customFormat="1" ht="15">
      <c r="A88" s="312" t="s">
        <v>78</v>
      </c>
      <c r="B88" s="327">
        <v>969</v>
      </c>
      <c r="C88" s="338">
        <v>804</v>
      </c>
      <c r="D88" s="401"/>
      <c r="E88" s="402"/>
      <c r="F88" s="310"/>
      <c r="G88" s="43">
        <f>G89+G90</f>
        <v>3518.8</v>
      </c>
      <c r="H88" s="43"/>
      <c r="I88" s="43">
        <f>I89+I90</f>
        <v>1015</v>
      </c>
      <c r="J88" s="43">
        <f>J89+J90</f>
        <v>1500</v>
      </c>
      <c r="K88" s="47">
        <v>1667</v>
      </c>
    </row>
    <row r="89" spans="1:11" s="5" customFormat="1" ht="28.5">
      <c r="A89" s="291" t="s">
        <v>317</v>
      </c>
      <c r="B89" s="328">
        <v>969</v>
      </c>
      <c r="C89" s="339">
        <v>804</v>
      </c>
      <c r="D89" s="400" t="s">
        <v>321</v>
      </c>
      <c r="E89" s="399"/>
      <c r="F89" s="102">
        <v>200</v>
      </c>
      <c r="G89" s="63">
        <v>3168.8</v>
      </c>
      <c r="H89" s="63"/>
      <c r="I89" s="61">
        <v>932</v>
      </c>
      <c r="J89" s="61">
        <v>1250</v>
      </c>
      <c r="K89" s="62">
        <v>1500</v>
      </c>
    </row>
    <row r="90" spans="1:11" s="5" customFormat="1" ht="99.75">
      <c r="A90" s="291" t="s">
        <v>334</v>
      </c>
      <c r="B90" s="320">
        <v>969</v>
      </c>
      <c r="C90" s="333">
        <v>804</v>
      </c>
      <c r="D90" s="400" t="s">
        <v>337</v>
      </c>
      <c r="E90" s="411"/>
      <c r="F90" s="102">
        <v>200</v>
      </c>
      <c r="G90" s="63">
        <v>350</v>
      </c>
      <c r="H90" s="63"/>
      <c r="I90" s="61">
        <v>83</v>
      </c>
      <c r="J90" s="61">
        <v>250</v>
      </c>
      <c r="K90" s="62">
        <v>250</v>
      </c>
    </row>
    <row r="91" spans="1:11" s="3" customFormat="1" ht="18.75" customHeight="1">
      <c r="A91" s="298" t="s">
        <v>16</v>
      </c>
      <c r="B91" s="325">
        <v>969</v>
      </c>
      <c r="C91" s="334">
        <v>1000</v>
      </c>
      <c r="D91" s="403"/>
      <c r="E91" s="397"/>
      <c r="F91" s="106"/>
      <c r="G91" s="249">
        <f>G96+G94+G92</f>
        <v>19627.399999999998</v>
      </c>
      <c r="H91" s="249"/>
      <c r="I91" s="249">
        <f>I96+I94+I92</f>
        <v>20671.300000000003</v>
      </c>
      <c r="J91" s="249">
        <f>J96+J94+J92</f>
        <v>21476.4</v>
      </c>
      <c r="K91" s="250">
        <f>K96+K94+K92</f>
        <v>22352.000000000004</v>
      </c>
    </row>
    <row r="92" spans="1:11" s="3" customFormat="1" ht="18.75" customHeight="1">
      <c r="A92" s="312" t="s">
        <v>339</v>
      </c>
      <c r="B92" s="327">
        <v>969</v>
      </c>
      <c r="C92" s="340">
        <v>1001</v>
      </c>
      <c r="D92" s="401"/>
      <c r="E92" s="402"/>
      <c r="F92" s="310"/>
      <c r="G92" s="43">
        <f>G93</f>
        <v>141</v>
      </c>
      <c r="H92" s="43"/>
      <c r="I92" s="43">
        <f>I93</f>
        <v>269.4</v>
      </c>
      <c r="J92" s="43">
        <f>J93</f>
        <v>280.2</v>
      </c>
      <c r="K92" s="47">
        <f>K93</f>
        <v>291.4</v>
      </c>
    </row>
    <row r="93" spans="1:11" s="3" customFormat="1" ht="57" customHeight="1">
      <c r="A93" s="291" t="s">
        <v>342</v>
      </c>
      <c r="B93" s="326">
        <v>969</v>
      </c>
      <c r="C93" s="314" t="s">
        <v>340</v>
      </c>
      <c r="D93" s="396" t="s">
        <v>341</v>
      </c>
      <c r="E93" s="397"/>
      <c r="F93" s="99">
        <v>300</v>
      </c>
      <c r="G93" s="61">
        <v>141</v>
      </c>
      <c r="H93" s="61"/>
      <c r="I93" s="61">
        <v>269.4</v>
      </c>
      <c r="J93" s="61">
        <v>280.2</v>
      </c>
      <c r="K93" s="62">
        <v>291.4</v>
      </c>
    </row>
    <row r="94" spans="1:11" s="3" customFormat="1" ht="21" customHeight="1">
      <c r="A94" s="291" t="s">
        <v>348</v>
      </c>
      <c r="B94" s="326">
        <v>969</v>
      </c>
      <c r="C94" s="314"/>
      <c r="D94" s="361"/>
      <c r="E94" s="362"/>
      <c r="F94" s="99"/>
      <c r="G94" s="388">
        <f>G95</f>
        <v>225.6</v>
      </c>
      <c r="H94" s="388"/>
      <c r="I94" s="388">
        <f>I95</f>
        <v>734.5</v>
      </c>
      <c r="J94" s="388">
        <v>764</v>
      </c>
      <c r="K94" s="389">
        <f>K95</f>
        <v>794.2</v>
      </c>
    </row>
    <row r="95" spans="1:11" s="3" customFormat="1" ht="57" customHeight="1">
      <c r="A95" s="291" t="s">
        <v>349</v>
      </c>
      <c r="B95" s="326">
        <v>969</v>
      </c>
      <c r="C95" s="314" t="s">
        <v>350</v>
      </c>
      <c r="D95" s="396" t="s">
        <v>351</v>
      </c>
      <c r="E95" s="397"/>
      <c r="F95" s="99">
        <v>300</v>
      </c>
      <c r="G95" s="61">
        <v>225.6</v>
      </c>
      <c r="H95" s="61"/>
      <c r="I95" s="61">
        <v>734.5</v>
      </c>
      <c r="J95" s="61">
        <v>763.8</v>
      </c>
      <c r="K95" s="62">
        <v>794.2</v>
      </c>
    </row>
    <row r="96" spans="1:11" s="5" customFormat="1" ht="15">
      <c r="A96" s="312" t="s">
        <v>17</v>
      </c>
      <c r="B96" s="327">
        <v>969</v>
      </c>
      <c r="C96" s="341">
        <v>1004</v>
      </c>
      <c r="D96" s="401"/>
      <c r="E96" s="402"/>
      <c r="F96" s="310"/>
      <c r="G96" s="43">
        <f>G97+G98</f>
        <v>19260.8</v>
      </c>
      <c r="H96" s="43"/>
      <c r="I96" s="43">
        <f>I97+I98</f>
        <v>19667.4</v>
      </c>
      <c r="J96" s="43">
        <f>J97+J98</f>
        <v>20432.2</v>
      </c>
      <c r="K96" s="47">
        <f>K97+K98</f>
        <v>21266.4</v>
      </c>
    </row>
    <row r="97" spans="1:11" s="5" customFormat="1" ht="57">
      <c r="A97" s="291" t="s">
        <v>323</v>
      </c>
      <c r="B97" s="328">
        <v>969</v>
      </c>
      <c r="C97" s="314" t="s">
        <v>325</v>
      </c>
      <c r="D97" s="400" t="s">
        <v>326</v>
      </c>
      <c r="E97" s="399"/>
      <c r="F97" s="102">
        <v>300</v>
      </c>
      <c r="G97" s="61">
        <v>12709</v>
      </c>
      <c r="H97" s="63"/>
      <c r="I97" s="61">
        <v>13131.5</v>
      </c>
      <c r="J97" s="61">
        <v>13642.5</v>
      </c>
      <c r="K97" s="62">
        <v>14199.4</v>
      </c>
    </row>
    <row r="98" spans="1:11" s="5" customFormat="1" ht="57">
      <c r="A98" s="291" t="s">
        <v>324</v>
      </c>
      <c r="B98" s="328">
        <v>969</v>
      </c>
      <c r="C98" s="314" t="s">
        <v>325</v>
      </c>
      <c r="D98" s="400" t="s">
        <v>327</v>
      </c>
      <c r="E98" s="399"/>
      <c r="F98" s="102">
        <v>300</v>
      </c>
      <c r="G98" s="61">
        <v>6551.8</v>
      </c>
      <c r="H98" s="63"/>
      <c r="I98" s="61">
        <v>6535.9</v>
      </c>
      <c r="J98" s="61">
        <v>6789.7</v>
      </c>
      <c r="K98" s="62">
        <v>7067</v>
      </c>
    </row>
    <row r="99" spans="1:11" s="3" customFormat="1" ht="18" customHeight="1">
      <c r="A99" s="298" t="s">
        <v>54</v>
      </c>
      <c r="B99" s="325">
        <v>969</v>
      </c>
      <c r="C99" s="342">
        <v>1100</v>
      </c>
      <c r="D99" s="403"/>
      <c r="E99" s="399"/>
      <c r="F99" s="106"/>
      <c r="G99" s="249">
        <f>G100</f>
        <v>750</v>
      </c>
      <c r="H99" s="249"/>
      <c r="I99" s="249">
        <f aca="true" t="shared" si="0" ref="I99:K100">I100</f>
        <v>210</v>
      </c>
      <c r="J99" s="249">
        <f t="shared" si="0"/>
        <v>500</v>
      </c>
      <c r="K99" s="250">
        <f t="shared" si="0"/>
        <v>500</v>
      </c>
    </row>
    <row r="100" spans="1:11" s="108" customFormat="1" ht="15">
      <c r="A100" s="304" t="s">
        <v>269</v>
      </c>
      <c r="B100" s="326">
        <v>969</v>
      </c>
      <c r="C100" s="314">
        <v>1101</v>
      </c>
      <c r="D100" s="283"/>
      <c r="E100" s="288"/>
      <c r="F100" s="306"/>
      <c r="G100" s="307">
        <f>G101</f>
        <v>750</v>
      </c>
      <c r="H100" s="307"/>
      <c r="I100" s="61">
        <f t="shared" si="0"/>
        <v>210</v>
      </c>
      <c r="J100" s="43">
        <f t="shared" si="0"/>
        <v>500</v>
      </c>
      <c r="K100" s="47">
        <f t="shared" si="0"/>
        <v>500</v>
      </c>
    </row>
    <row r="101" spans="1:11" s="108" customFormat="1" ht="71.25">
      <c r="A101" s="305" t="s">
        <v>328</v>
      </c>
      <c r="B101" s="326">
        <v>969</v>
      </c>
      <c r="C101" s="314" t="s">
        <v>329</v>
      </c>
      <c r="D101" s="396" t="s">
        <v>330</v>
      </c>
      <c r="E101" s="397"/>
      <c r="F101" s="252">
        <v>200</v>
      </c>
      <c r="G101" s="307">
        <v>750</v>
      </c>
      <c r="H101" s="307"/>
      <c r="I101" s="61">
        <v>210</v>
      </c>
      <c r="J101" s="43">
        <v>500</v>
      </c>
      <c r="K101" s="47">
        <v>500</v>
      </c>
    </row>
    <row r="102" spans="1:11" s="3" customFormat="1" ht="18" customHeight="1">
      <c r="A102" s="49" t="s">
        <v>55</v>
      </c>
      <c r="B102" s="329">
        <v>969</v>
      </c>
      <c r="C102" s="343" t="s">
        <v>332</v>
      </c>
      <c r="D102" s="477"/>
      <c r="E102" s="478"/>
      <c r="F102" s="251"/>
      <c r="G102" s="50">
        <f>G103</f>
        <v>570</v>
      </c>
      <c r="H102" s="50"/>
      <c r="I102" s="50">
        <f aca="true" t="shared" si="1" ref="I102:K103">I103</f>
        <v>604.5</v>
      </c>
      <c r="J102" s="50">
        <f t="shared" si="1"/>
        <v>600</v>
      </c>
      <c r="K102" s="64">
        <f t="shared" si="1"/>
        <v>600</v>
      </c>
    </row>
    <row r="103" spans="1:11" ht="15">
      <c r="A103" s="12" t="s">
        <v>12</v>
      </c>
      <c r="B103" s="327">
        <v>969</v>
      </c>
      <c r="C103" s="341" t="s">
        <v>332</v>
      </c>
      <c r="D103" s="479"/>
      <c r="E103" s="399"/>
      <c r="F103" s="99"/>
      <c r="G103" s="43">
        <f>G104</f>
        <v>570</v>
      </c>
      <c r="H103" s="43"/>
      <c r="I103" s="43">
        <f t="shared" si="1"/>
        <v>604.5</v>
      </c>
      <c r="J103" s="43">
        <f t="shared" si="1"/>
        <v>600</v>
      </c>
      <c r="K103" s="47">
        <f t="shared" si="1"/>
        <v>600</v>
      </c>
    </row>
    <row r="104" spans="1:11" ht="15">
      <c r="A104" s="294" t="s">
        <v>331</v>
      </c>
      <c r="B104" s="330">
        <v>969</v>
      </c>
      <c r="C104" s="344" t="s">
        <v>332</v>
      </c>
      <c r="D104" s="396" t="s">
        <v>333</v>
      </c>
      <c r="E104" s="397"/>
      <c r="F104" s="262">
        <v>200</v>
      </c>
      <c r="G104" s="263">
        <v>570</v>
      </c>
      <c r="H104" s="393"/>
      <c r="I104" s="263">
        <v>604.5</v>
      </c>
      <c r="J104" s="263">
        <v>600</v>
      </c>
      <c r="K104" s="264">
        <v>600</v>
      </c>
    </row>
    <row r="105" spans="1:11" ht="15.75">
      <c r="A105" s="277" t="s">
        <v>75</v>
      </c>
      <c r="B105" s="278">
        <v>992</v>
      </c>
      <c r="C105" s="480" t="s">
        <v>71</v>
      </c>
      <c r="D105" s="481"/>
      <c r="E105" s="482"/>
      <c r="F105" s="372"/>
      <c r="G105" s="279">
        <f aca="true" t="shared" si="2" ref="G105:K106">G106</f>
        <v>7010</v>
      </c>
      <c r="H105" s="279"/>
      <c r="I105" s="279">
        <f t="shared" si="2"/>
        <v>0</v>
      </c>
      <c r="J105" s="279">
        <f t="shared" si="2"/>
        <v>0</v>
      </c>
      <c r="K105" s="280">
        <f t="shared" si="2"/>
        <v>0</v>
      </c>
    </row>
    <row r="106" spans="1:11" ht="15.75">
      <c r="A106" s="7" t="s">
        <v>13</v>
      </c>
      <c r="B106" s="21">
        <v>992</v>
      </c>
      <c r="C106" s="483" t="s">
        <v>30</v>
      </c>
      <c r="D106" s="484"/>
      <c r="E106" s="485"/>
      <c r="F106" s="241"/>
      <c r="G106" s="60">
        <f t="shared" si="2"/>
        <v>7010</v>
      </c>
      <c r="H106" s="60"/>
      <c r="I106" s="60">
        <f t="shared" si="2"/>
        <v>0</v>
      </c>
      <c r="J106" s="60">
        <f t="shared" si="2"/>
        <v>0</v>
      </c>
      <c r="K106" s="237">
        <f t="shared" si="2"/>
        <v>0</v>
      </c>
    </row>
    <row r="107" spans="1:11" s="108" customFormat="1" ht="13.5" customHeight="1">
      <c r="A107" s="355" t="s">
        <v>68</v>
      </c>
      <c r="B107" s="356">
        <v>992</v>
      </c>
      <c r="C107" s="486">
        <v>107</v>
      </c>
      <c r="D107" s="487"/>
      <c r="E107" s="488"/>
      <c r="F107" s="357"/>
      <c r="G107" s="358">
        <v>7010</v>
      </c>
      <c r="H107" s="358"/>
      <c r="I107" s="358">
        <v>0</v>
      </c>
      <c r="J107" s="358">
        <v>0</v>
      </c>
      <c r="K107" s="359">
        <v>0</v>
      </c>
    </row>
    <row r="108" spans="1:11" ht="15">
      <c r="A108" s="258"/>
      <c r="B108" s="259"/>
      <c r="C108" s="260"/>
      <c r="D108" s="261"/>
      <c r="E108" s="262"/>
      <c r="F108" s="262"/>
      <c r="G108" s="263"/>
      <c r="H108" s="263"/>
      <c r="I108" s="263"/>
      <c r="J108" s="263"/>
      <c r="K108" s="264"/>
    </row>
    <row r="109" spans="1:11" ht="15.75">
      <c r="A109" s="6" t="s">
        <v>22</v>
      </c>
      <c r="B109" s="476"/>
      <c r="C109" s="412"/>
      <c r="D109" s="412"/>
      <c r="E109" s="413"/>
      <c r="F109" s="98"/>
      <c r="G109" s="240"/>
      <c r="H109" s="240"/>
      <c r="I109" s="55"/>
      <c r="J109" s="45"/>
      <c r="K109" s="46"/>
    </row>
    <row r="110" spans="1:11" s="3" customFormat="1" ht="17.25" customHeight="1">
      <c r="A110" s="7" t="s">
        <v>23</v>
      </c>
      <c r="B110" s="468"/>
      <c r="C110" s="469"/>
      <c r="D110" s="469"/>
      <c r="E110" s="470"/>
      <c r="F110" s="365"/>
      <c r="G110" s="366">
        <f>G13-G25</f>
        <v>-25065.400000000023</v>
      </c>
      <c r="H110" s="366"/>
      <c r="I110" s="366">
        <f>I13-I25</f>
        <v>-9920</v>
      </c>
      <c r="J110" s="366">
        <f>J13-J25</f>
        <v>0</v>
      </c>
      <c r="K110" s="367">
        <f>K13-K25</f>
        <v>-2600</v>
      </c>
    </row>
    <row r="111" spans="1:11" s="108" customFormat="1" ht="14.25">
      <c r="A111" s="25" t="s">
        <v>25</v>
      </c>
      <c r="B111" s="471"/>
      <c r="C111" s="472"/>
      <c r="D111" s="472"/>
      <c r="E111" s="473"/>
      <c r="F111" s="368"/>
      <c r="G111" s="369"/>
      <c r="H111" s="369"/>
      <c r="I111" s="369">
        <f>-I110</f>
        <v>9920</v>
      </c>
      <c r="J111" s="369">
        <f>-J110</f>
        <v>0</v>
      </c>
      <c r="K111" s="370">
        <f>-K110</f>
        <v>2600</v>
      </c>
    </row>
    <row r="112" spans="1:11" s="108" customFormat="1" ht="14.25">
      <c r="A112" s="25" t="s">
        <v>24</v>
      </c>
      <c r="B112" s="474" t="s">
        <v>26</v>
      </c>
      <c r="C112" s="410"/>
      <c r="D112" s="410"/>
      <c r="E112" s="475"/>
      <c r="F112" s="371">
        <v>45055.3</v>
      </c>
      <c r="G112" s="369">
        <f>F112+G13-G25</f>
        <v>19989.899999999994</v>
      </c>
      <c r="H112" s="369"/>
      <c r="I112" s="369">
        <f>G112+I13-I25</f>
        <v>10069.899999999994</v>
      </c>
      <c r="J112" s="369">
        <f>I112+J13-J25</f>
        <v>10069.900000000009</v>
      </c>
      <c r="K112" s="370">
        <f>J112+K13-K25</f>
        <v>7469.900000000009</v>
      </c>
    </row>
    <row r="113" spans="1:11" ht="12.75">
      <c r="A113" s="10"/>
      <c r="B113" s="476"/>
      <c r="C113" s="412"/>
      <c r="D113" s="412"/>
      <c r="E113" s="413"/>
      <c r="F113" s="98"/>
      <c r="G113" s="240"/>
      <c r="H113" s="240"/>
      <c r="I113" s="240"/>
      <c r="J113" s="45"/>
      <c r="K113" s="46"/>
    </row>
    <row r="114" spans="1:11" ht="15.75">
      <c r="A114" s="6" t="s">
        <v>27</v>
      </c>
      <c r="B114" s="476"/>
      <c r="C114" s="412"/>
      <c r="D114" s="412"/>
      <c r="E114" s="413"/>
      <c r="F114" s="98"/>
      <c r="G114" s="240"/>
      <c r="H114" s="240"/>
      <c r="I114" s="240"/>
      <c r="J114" s="45"/>
      <c r="K114" s="46"/>
    </row>
    <row r="115" spans="1:11" ht="12.75">
      <c r="A115" s="13" t="s">
        <v>28</v>
      </c>
      <c r="B115" s="476"/>
      <c r="C115" s="412"/>
      <c r="D115" s="412"/>
      <c r="E115" s="413"/>
      <c r="F115" s="98"/>
      <c r="G115" s="240">
        <v>0</v>
      </c>
      <c r="H115" s="240"/>
      <c r="I115" s="240">
        <v>0</v>
      </c>
      <c r="J115" s="45">
        <v>0</v>
      </c>
      <c r="K115" s="46">
        <v>0</v>
      </c>
    </row>
    <row r="116" spans="1:11" ht="12.75">
      <c r="A116" s="48" t="s">
        <v>29</v>
      </c>
      <c r="B116" s="465"/>
      <c r="C116" s="466"/>
      <c r="D116" s="466"/>
      <c r="E116" s="467"/>
      <c r="F116" s="103"/>
      <c r="G116" s="243">
        <v>0</v>
      </c>
      <c r="H116" s="243"/>
      <c r="I116" s="243">
        <v>0</v>
      </c>
      <c r="J116" s="244">
        <v>0</v>
      </c>
      <c r="K116" s="245">
        <v>0</v>
      </c>
    </row>
    <row r="119" ht="12.75">
      <c r="I119" s="56"/>
    </row>
  </sheetData>
  <sheetProtection/>
  <mergeCells count="107">
    <mergeCell ref="C21:E21"/>
    <mergeCell ref="D52:E52"/>
    <mergeCell ref="D95:E95"/>
    <mergeCell ref="D83:E83"/>
    <mergeCell ref="D69:E69"/>
    <mergeCell ref="D70:E70"/>
    <mergeCell ref="D71:E71"/>
    <mergeCell ref="D73:E73"/>
    <mergeCell ref="D62:E62"/>
    <mergeCell ref="D61:E61"/>
    <mergeCell ref="B114:E114"/>
    <mergeCell ref="B115:E115"/>
    <mergeCell ref="C105:E105"/>
    <mergeCell ref="C106:E106"/>
    <mergeCell ref="C107:E107"/>
    <mergeCell ref="B109:E109"/>
    <mergeCell ref="B116:E116"/>
    <mergeCell ref="B110:E110"/>
    <mergeCell ref="B111:E111"/>
    <mergeCell ref="B112:E112"/>
    <mergeCell ref="B113:E113"/>
    <mergeCell ref="D98:E98"/>
    <mergeCell ref="D101:E101"/>
    <mergeCell ref="D104:E104"/>
    <mergeCell ref="D102:E102"/>
    <mergeCell ref="D103:E103"/>
    <mergeCell ref="D99:E99"/>
    <mergeCell ref="D79:E79"/>
    <mergeCell ref="D85:E85"/>
    <mergeCell ref="D86:E86"/>
    <mergeCell ref="D90:E90"/>
    <mergeCell ref="D93:E93"/>
    <mergeCell ref="D81:E81"/>
    <mergeCell ref="D82:E82"/>
    <mergeCell ref="D84:E84"/>
    <mergeCell ref="D63:E63"/>
    <mergeCell ref="D64:E64"/>
    <mergeCell ref="D57:E57"/>
    <mergeCell ref="D66:E66"/>
    <mergeCell ref="C20:E20"/>
    <mergeCell ref="C22:E22"/>
    <mergeCell ref="C23:E24"/>
    <mergeCell ref="C26:E26"/>
    <mergeCell ref="D49:E49"/>
    <mergeCell ref="D59:E59"/>
    <mergeCell ref="D32:E32"/>
    <mergeCell ref="C36:E36"/>
    <mergeCell ref="D25:E25"/>
    <mergeCell ref="D27:E27"/>
    <mergeCell ref="D28:E28"/>
    <mergeCell ref="D29:E29"/>
    <mergeCell ref="D30:E30"/>
    <mergeCell ref="D34:E34"/>
    <mergeCell ref="D35:E35"/>
    <mergeCell ref="D33:E33"/>
    <mergeCell ref="C14:E14"/>
    <mergeCell ref="C15:E15"/>
    <mergeCell ref="C16:E16"/>
    <mergeCell ref="C17:E17"/>
    <mergeCell ref="C18:E18"/>
    <mergeCell ref="C19:E19"/>
    <mergeCell ref="D31:E31"/>
    <mergeCell ref="A10:A12"/>
    <mergeCell ref="B10:B12"/>
    <mergeCell ref="C10:E12"/>
    <mergeCell ref="F10:G10"/>
    <mergeCell ref="H10:K10"/>
    <mergeCell ref="F11:F12"/>
    <mergeCell ref="G11:G12"/>
    <mergeCell ref="H11:I11"/>
    <mergeCell ref="J11:K11"/>
    <mergeCell ref="D46:E46"/>
    <mergeCell ref="D37:E37"/>
    <mergeCell ref="D38:E38"/>
    <mergeCell ref="D39:E39"/>
    <mergeCell ref="D41:E41"/>
    <mergeCell ref="D42:E42"/>
    <mergeCell ref="D40:E40"/>
    <mergeCell ref="D45:E45"/>
    <mergeCell ref="D43:E43"/>
    <mergeCell ref="D44:E44"/>
    <mergeCell ref="D47:E47"/>
    <mergeCell ref="D48:E48"/>
    <mergeCell ref="D51:E51"/>
    <mergeCell ref="D56:E56"/>
    <mergeCell ref="D54:E54"/>
    <mergeCell ref="D55:E55"/>
    <mergeCell ref="D50:E50"/>
    <mergeCell ref="D53:E53"/>
    <mergeCell ref="D68:E68"/>
    <mergeCell ref="D65:E65"/>
    <mergeCell ref="D89:E89"/>
    <mergeCell ref="D72:E72"/>
    <mergeCell ref="D74:E74"/>
    <mergeCell ref="D75:E75"/>
    <mergeCell ref="D76:E76"/>
    <mergeCell ref="D87:E87"/>
    <mergeCell ref="B23:B24"/>
    <mergeCell ref="D78:E78"/>
    <mergeCell ref="D77:E77"/>
    <mergeCell ref="D97:E97"/>
    <mergeCell ref="D88:E88"/>
    <mergeCell ref="D91:E91"/>
    <mergeCell ref="D92:E92"/>
    <mergeCell ref="D96:E96"/>
    <mergeCell ref="D80:E80"/>
    <mergeCell ref="D67:E67"/>
  </mergeCells>
  <printOptions horizontalCentered="1"/>
  <pageMargins left="0.6692913385826772" right="0.1968503937007874" top="0.2755905511811024" bottom="0.2362204724409449" header="0.1968503937007874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="75" zoomScaleNormal="75" zoomScalePageLayoutView="0" workbookViewId="0" topLeftCell="A124">
      <pane ySplit="1365" topLeftCell="A10" activePane="bottomLeft" state="split"/>
      <selection pane="topLeft" activeCell="J124" sqref="J1:J16384"/>
      <selection pane="bottomLeft" activeCell="B95" sqref="B95:L95"/>
    </sheetView>
  </sheetViews>
  <sheetFormatPr defaultColWidth="9.140625" defaultRowHeight="12.75"/>
  <cols>
    <col min="1" max="1" width="65.00390625" style="0" customWidth="1"/>
    <col min="2" max="2" width="8.57421875" style="0" customWidth="1"/>
    <col min="4" max="4" width="11.140625" style="0" customWidth="1"/>
    <col min="5" max="5" width="12.28125" style="0" customWidth="1"/>
    <col min="6" max="6" width="12.7109375" style="0" customWidth="1"/>
    <col min="7" max="7" width="11.8515625" style="0" customWidth="1"/>
    <col min="8" max="8" width="10.7109375" style="0" customWidth="1"/>
    <col min="9" max="9" width="13.8515625" style="0" customWidth="1"/>
    <col min="10" max="10" width="11.00390625" style="0" customWidth="1"/>
    <col min="11" max="11" width="13.00390625" style="0" customWidth="1"/>
    <col min="12" max="12" width="14.140625" style="0" customWidth="1"/>
  </cols>
  <sheetData>
    <row r="1" ht="12.75">
      <c r="I1" t="s">
        <v>38</v>
      </c>
    </row>
    <row r="2" ht="15">
      <c r="A2" s="1"/>
    </row>
    <row r="3" spans="9:10" ht="12.75">
      <c r="I3" s="20" t="s">
        <v>37</v>
      </c>
      <c r="J3" s="20"/>
    </row>
    <row r="4" spans="9:10" ht="14.25">
      <c r="I4" s="5" t="s">
        <v>49</v>
      </c>
      <c r="J4" s="5"/>
    </row>
    <row r="5" spans="9:10" ht="14.25">
      <c r="I5" s="108" t="s">
        <v>363</v>
      </c>
      <c r="J5" s="108"/>
    </row>
    <row r="6" spans="9:10" ht="14.25">
      <c r="I6" s="108"/>
      <c r="J6" s="108"/>
    </row>
    <row r="7" ht="18">
      <c r="A7" s="22" t="s">
        <v>271</v>
      </c>
    </row>
    <row r="8" ht="18">
      <c r="B8" s="22" t="s">
        <v>344</v>
      </c>
    </row>
    <row r="9" ht="15">
      <c r="L9" s="1" t="s">
        <v>36</v>
      </c>
    </row>
    <row r="10" spans="1:14" s="1" customFormat="1" ht="15" customHeight="1">
      <c r="A10" s="415" t="s">
        <v>0</v>
      </c>
      <c r="B10" s="418" t="s">
        <v>70</v>
      </c>
      <c r="C10" s="421" t="s">
        <v>8</v>
      </c>
      <c r="D10" s="422"/>
      <c r="E10" s="423"/>
      <c r="F10" s="430" t="s">
        <v>345</v>
      </c>
      <c r="G10" s="431"/>
      <c r="H10" s="432" t="s">
        <v>35</v>
      </c>
      <c r="I10" s="433"/>
      <c r="J10" s="433"/>
      <c r="K10" s="433"/>
      <c r="L10" s="434"/>
      <c r="M10" s="4"/>
      <c r="N10" s="4"/>
    </row>
    <row r="11" spans="1:14" s="1" customFormat="1" ht="15" customHeight="1">
      <c r="A11" s="416"/>
      <c r="B11" s="419"/>
      <c r="C11" s="424"/>
      <c r="D11" s="425"/>
      <c r="E11" s="426"/>
      <c r="F11" s="435" t="s">
        <v>266</v>
      </c>
      <c r="G11" s="437" t="s">
        <v>267</v>
      </c>
      <c r="H11" s="439" t="s">
        <v>2</v>
      </c>
      <c r="I11" s="440"/>
      <c r="J11" s="439" t="s">
        <v>1</v>
      </c>
      <c r="K11" s="491"/>
      <c r="L11" s="440"/>
      <c r="M11" s="4"/>
      <c r="N11" s="4"/>
    </row>
    <row r="12" spans="1:12" s="1" customFormat="1" ht="15">
      <c r="A12" s="417"/>
      <c r="B12" s="420"/>
      <c r="C12" s="427"/>
      <c r="D12" s="428"/>
      <c r="E12" s="429"/>
      <c r="F12" s="436"/>
      <c r="G12" s="438"/>
      <c r="H12" s="246" t="s">
        <v>266</v>
      </c>
      <c r="I12" s="253">
        <v>2020</v>
      </c>
      <c r="J12" s="246" t="s">
        <v>266</v>
      </c>
      <c r="K12" s="360">
        <v>2021</v>
      </c>
      <c r="L12" s="360">
        <v>2022</v>
      </c>
    </row>
    <row r="13" spans="1:12" s="2" customFormat="1" ht="24.75" customHeight="1">
      <c r="A13" s="348" t="s">
        <v>3</v>
      </c>
      <c r="B13" s="349"/>
      <c r="C13" s="350"/>
      <c r="D13" s="350"/>
      <c r="E13" s="351"/>
      <c r="F13" s="352"/>
      <c r="G13" s="386">
        <f>G14+G22</f>
        <v>117143.69999999998</v>
      </c>
      <c r="H13" s="386"/>
      <c r="I13" s="386">
        <f>I14+I22</f>
        <v>104220.90000000001</v>
      </c>
      <c r="J13" s="386"/>
      <c r="K13" s="386">
        <f>K14+K22</f>
        <v>118640.8</v>
      </c>
      <c r="L13" s="387">
        <f>L14+L22</f>
        <v>120278.2</v>
      </c>
    </row>
    <row r="14" spans="1:12" s="27" customFormat="1" ht="14.25">
      <c r="A14" s="26" t="s">
        <v>18</v>
      </c>
      <c r="B14" s="51"/>
      <c r="C14" s="442" t="s">
        <v>60</v>
      </c>
      <c r="D14" s="443"/>
      <c r="E14" s="399"/>
      <c r="F14" s="99"/>
      <c r="G14" s="232">
        <f>G15+G19+G20+G21</f>
        <v>92956.59999999999</v>
      </c>
      <c r="H14" s="232"/>
      <c r="I14" s="232">
        <f>I15+I19+I20</f>
        <v>80104.6</v>
      </c>
      <c r="J14" s="232"/>
      <c r="K14" s="232">
        <f>K15+K19+K20</f>
        <v>93586</v>
      </c>
      <c r="L14" s="233">
        <f>L15+L19+L20</f>
        <v>94200</v>
      </c>
    </row>
    <row r="15" spans="1:12" s="1" customFormat="1" ht="18.75" customHeight="1">
      <c r="A15" s="65" t="s">
        <v>4</v>
      </c>
      <c r="B15" s="52"/>
      <c r="C15" s="443" t="s">
        <v>63</v>
      </c>
      <c r="D15" s="443"/>
      <c r="E15" s="399"/>
      <c r="F15" s="99"/>
      <c r="G15" s="265">
        <f>G16+G17+G18</f>
        <v>89598.7</v>
      </c>
      <c r="H15" s="66"/>
      <c r="I15" s="66">
        <f>I16+I17+I18</f>
        <v>76554.6</v>
      </c>
      <c r="J15" s="66"/>
      <c r="K15" s="66">
        <f>K16+K17+K18</f>
        <v>90800</v>
      </c>
      <c r="L15" s="67">
        <v>91900</v>
      </c>
    </row>
    <row r="16" spans="1:12" s="1" customFormat="1" ht="19.5" customHeight="1">
      <c r="A16" s="65" t="s">
        <v>61</v>
      </c>
      <c r="B16" s="52"/>
      <c r="C16" s="443" t="s">
        <v>65</v>
      </c>
      <c r="D16" s="443"/>
      <c r="E16" s="399"/>
      <c r="F16" s="106">
        <v>11</v>
      </c>
      <c r="G16" s="265">
        <v>58748.7</v>
      </c>
      <c r="H16" s="234">
        <v>7</v>
      </c>
      <c r="I16" s="66">
        <v>43889.6</v>
      </c>
      <c r="J16" s="234">
        <v>14</v>
      </c>
      <c r="K16" s="66">
        <v>84100</v>
      </c>
      <c r="L16" s="67">
        <v>86000</v>
      </c>
    </row>
    <row r="17" spans="1:12" s="1" customFormat="1" ht="27.75" customHeight="1">
      <c r="A17" s="65" t="s">
        <v>62</v>
      </c>
      <c r="B17" s="52"/>
      <c r="C17" s="443" t="s">
        <v>64</v>
      </c>
      <c r="D17" s="443"/>
      <c r="E17" s="399"/>
      <c r="F17" s="106">
        <v>100</v>
      </c>
      <c r="G17" s="265">
        <v>25735</v>
      </c>
      <c r="H17" s="234">
        <v>100</v>
      </c>
      <c r="I17" s="66">
        <v>26015</v>
      </c>
      <c r="J17" s="234">
        <v>0</v>
      </c>
      <c r="K17" s="66">
        <v>0</v>
      </c>
      <c r="L17" s="67">
        <v>0</v>
      </c>
    </row>
    <row r="18" spans="1:12" s="1" customFormat="1" ht="31.5">
      <c r="A18" s="65" t="s">
        <v>79</v>
      </c>
      <c r="B18" s="52"/>
      <c r="C18" s="444" t="s">
        <v>80</v>
      </c>
      <c r="D18" s="443"/>
      <c r="E18" s="399"/>
      <c r="F18" s="106">
        <v>100</v>
      </c>
      <c r="G18" s="265">
        <v>5115</v>
      </c>
      <c r="H18" s="234">
        <v>100</v>
      </c>
      <c r="I18" s="66">
        <v>6650</v>
      </c>
      <c r="J18" s="66">
        <v>100</v>
      </c>
      <c r="K18" s="66">
        <v>6700</v>
      </c>
      <c r="L18" s="67">
        <v>6900</v>
      </c>
    </row>
    <row r="19" spans="1:12" s="3" customFormat="1" ht="27" customHeight="1">
      <c r="A19" s="65" t="s">
        <v>5</v>
      </c>
      <c r="B19" s="235"/>
      <c r="C19" s="410" t="s">
        <v>19</v>
      </c>
      <c r="D19" s="445"/>
      <c r="E19" s="446"/>
      <c r="F19" s="106">
        <v>100</v>
      </c>
      <c r="G19" s="60">
        <v>0</v>
      </c>
      <c r="H19" s="236">
        <v>100</v>
      </c>
      <c r="I19" s="60">
        <v>200</v>
      </c>
      <c r="J19" s="60">
        <v>100</v>
      </c>
      <c r="K19" s="60">
        <v>200</v>
      </c>
      <c r="L19" s="237">
        <v>200</v>
      </c>
    </row>
    <row r="20" spans="1:12" s="3" customFormat="1" ht="15.75">
      <c r="A20" s="65" t="s">
        <v>6</v>
      </c>
      <c r="B20" s="59"/>
      <c r="C20" s="410" t="s">
        <v>20</v>
      </c>
      <c r="D20" s="445"/>
      <c r="E20" s="446"/>
      <c r="F20" s="106">
        <v>100</v>
      </c>
      <c r="G20" s="60">
        <v>3351</v>
      </c>
      <c r="H20" s="236">
        <v>100</v>
      </c>
      <c r="I20" s="60">
        <v>3350</v>
      </c>
      <c r="J20" s="60">
        <v>100</v>
      </c>
      <c r="K20" s="60">
        <v>2586</v>
      </c>
      <c r="L20" s="237">
        <v>2100</v>
      </c>
    </row>
    <row r="21" spans="1:12" s="3" customFormat="1" ht="31.5">
      <c r="A21" s="65" t="s">
        <v>346</v>
      </c>
      <c r="B21" s="59"/>
      <c r="C21" s="474" t="s">
        <v>347</v>
      </c>
      <c r="D21" s="443"/>
      <c r="E21" s="399"/>
      <c r="F21" s="106"/>
      <c r="G21" s="60">
        <v>6.9</v>
      </c>
      <c r="H21" s="236"/>
      <c r="I21" s="60"/>
      <c r="J21" s="60"/>
      <c r="K21" s="60"/>
      <c r="L21" s="237"/>
    </row>
    <row r="22" spans="1:12" s="1" customFormat="1" ht="31.5">
      <c r="A22" s="7" t="s">
        <v>7</v>
      </c>
      <c r="B22" s="51"/>
      <c r="C22" s="453" t="s">
        <v>66</v>
      </c>
      <c r="D22" s="454"/>
      <c r="E22" s="455"/>
      <c r="F22" s="100"/>
      <c r="G22" s="232">
        <v>24187.1</v>
      </c>
      <c r="H22" s="232"/>
      <c r="I22" s="232">
        <v>24116.3</v>
      </c>
      <c r="J22" s="232"/>
      <c r="K22" s="232">
        <v>25054.8</v>
      </c>
      <c r="L22" s="233">
        <v>26078.2</v>
      </c>
    </row>
    <row r="23" spans="1:12" ht="18" customHeight="1">
      <c r="A23" s="254"/>
      <c r="B23" s="375"/>
      <c r="C23" s="459"/>
      <c r="D23" s="459"/>
      <c r="E23" s="460"/>
      <c r="F23" s="255"/>
      <c r="G23" s="256"/>
      <c r="H23" s="256"/>
      <c r="I23" s="256"/>
      <c r="J23" s="256"/>
      <c r="K23" s="256"/>
      <c r="L23" s="257"/>
    </row>
    <row r="24" spans="1:12" s="3" customFormat="1" ht="33" customHeight="1">
      <c r="A24" s="345" t="s">
        <v>9</v>
      </c>
      <c r="B24" s="273"/>
      <c r="C24" s="346" t="s">
        <v>272</v>
      </c>
      <c r="D24" s="450" t="s">
        <v>108</v>
      </c>
      <c r="E24" s="451"/>
      <c r="F24" s="347" t="s">
        <v>273</v>
      </c>
      <c r="G24" s="384">
        <f>G25+G35+G105</f>
        <v>142209.1</v>
      </c>
      <c r="H24" s="384"/>
      <c r="I24" s="384">
        <f>I25+I35+I105</f>
        <v>114140.90000000001</v>
      </c>
      <c r="J24" s="384"/>
      <c r="K24" s="384">
        <f>K25+K35+K105</f>
        <v>118640.79999999999</v>
      </c>
      <c r="L24" s="385">
        <f>L25+L35+L105</f>
        <v>122878.2</v>
      </c>
    </row>
    <row r="25" spans="1:12" s="3" customFormat="1" ht="23.25" customHeight="1">
      <c r="A25" s="269" t="s">
        <v>73</v>
      </c>
      <c r="B25" s="270">
        <v>924</v>
      </c>
      <c r="C25" s="461" t="s">
        <v>69</v>
      </c>
      <c r="D25" s="462"/>
      <c r="E25" s="463"/>
      <c r="F25" s="377"/>
      <c r="G25" s="271">
        <f>G26</f>
        <v>5721.6</v>
      </c>
      <c r="H25" s="271"/>
      <c r="I25" s="271">
        <f>I26</f>
        <v>6807.4</v>
      </c>
      <c r="J25" s="271"/>
      <c r="K25" s="271">
        <f>K26</f>
        <v>6123.900000000001</v>
      </c>
      <c r="L25" s="272">
        <f>L26</f>
        <v>6376.700000000001</v>
      </c>
    </row>
    <row r="26" spans="1:12" s="3" customFormat="1" ht="22.5" customHeight="1">
      <c r="A26" s="7" t="s">
        <v>13</v>
      </c>
      <c r="B26" s="289">
        <v>924</v>
      </c>
      <c r="C26" s="313" t="s">
        <v>30</v>
      </c>
      <c r="D26" s="400"/>
      <c r="E26" s="397"/>
      <c r="F26" s="98"/>
      <c r="G26" s="40">
        <f>G27+G28+G29+G30+G34</f>
        <v>5721.6</v>
      </c>
      <c r="H26" s="40"/>
      <c r="I26" s="40">
        <f>I27+I28+I29+I30+I34</f>
        <v>6807.4</v>
      </c>
      <c r="J26" s="40"/>
      <c r="K26" s="40">
        <f>K27+K28+K29+K30+K34</f>
        <v>6123.900000000001</v>
      </c>
      <c r="L26" s="390">
        <f>L27+L28+L29+L30+L34</f>
        <v>6376.700000000001</v>
      </c>
    </row>
    <row r="27" spans="1:12" s="5" customFormat="1" ht="19.5" customHeight="1">
      <c r="A27" s="25" t="s">
        <v>274</v>
      </c>
      <c r="B27" s="290">
        <v>924</v>
      </c>
      <c r="C27" s="314" t="s">
        <v>31</v>
      </c>
      <c r="D27" s="400" t="s">
        <v>275</v>
      </c>
      <c r="E27" s="397"/>
      <c r="F27" s="391">
        <v>100</v>
      </c>
      <c r="G27" s="60">
        <v>1275.7</v>
      </c>
      <c r="H27" s="60"/>
      <c r="I27" s="60">
        <v>1327.9</v>
      </c>
      <c r="J27" s="60"/>
      <c r="K27" s="60">
        <v>1375.8</v>
      </c>
      <c r="L27" s="237">
        <v>1427.9</v>
      </c>
    </row>
    <row r="28" spans="1:12" s="5" customFormat="1" ht="31.5" customHeight="1">
      <c r="A28" s="291" t="s">
        <v>277</v>
      </c>
      <c r="B28" s="290">
        <v>924</v>
      </c>
      <c r="C28" s="314" t="s">
        <v>32</v>
      </c>
      <c r="D28" s="400" t="s">
        <v>278</v>
      </c>
      <c r="E28" s="397"/>
      <c r="F28" s="252">
        <v>100</v>
      </c>
      <c r="G28" s="60">
        <v>2300.8</v>
      </c>
      <c r="H28" s="60"/>
      <c r="I28" s="60">
        <v>2236</v>
      </c>
      <c r="J28" s="60"/>
      <c r="K28" s="60">
        <v>2323.3</v>
      </c>
      <c r="L28" s="237">
        <v>2418.4</v>
      </c>
    </row>
    <row r="29" spans="1:12" s="5" customFormat="1" ht="31.5" customHeight="1">
      <c r="A29" s="291" t="s">
        <v>116</v>
      </c>
      <c r="B29" s="290">
        <v>924</v>
      </c>
      <c r="C29" s="314" t="s">
        <v>32</v>
      </c>
      <c r="D29" s="400" t="s">
        <v>279</v>
      </c>
      <c r="E29" s="397"/>
      <c r="F29" s="252">
        <v>100</v>
      </c>
      <c r="G29" s="60">
        <v>276.5</v>
      </c>
      <c r="H29" s="60"/>
      <c r="I29" s="60">
        <v>287.7</v>
      </c>
      <c r="J29" s="60"/>
      <c r="K29" s="60">
        <v>298.9</v>
      </c>
      <c r="L29" s="237">
        <v>311.1</v>
      </c>
    </row>
    <row r="30" spans="1:12" s="5" customFormat="1" ht="31.5" customHeight="1">
      <c r="A30" s="364" t="s">
        <v>118</v>
      </c>
      <c r="B30" s="290">
        <v>924</v>
      </c>
      <c r="C30" s="314" t="s">
        <v>32</v>
      </c>
      <c r="D30" s="400" t="s">
        <v>282</v>
      </c>
      <c r="E30" s="399"/>
      <c r="F30" s="252"/>
      <c r="G30" s="60">
        <f>G31+G32+G33</f>
        <v>1784.6</v>
      </c>
      <c r="H30" s="60"/>
      <c r="I30" s="60">
        <f>I31+I32+I33</f>
        <v>2859.8</v>
      </c>
      <c r="J30" s="60"/>
      <c r="K30" s="60">
        <f>K31+K32+K33</f>
        <v>2029.9</v>
      </c>
      <c r="L30" s="237">
        <f>L31+L32+L33</f>
        <v>2123.3</v>
      </c>
    </row>
    <row r="31" spans="1:12" s="5" customFormat="1" ht="31.5" customHeight="1">
      <c r="A31" s="292" t="s">
        <v>276</v>
      </c>
      <c r="B31" s="290">
        <v>924</v>
      </c>
      <c r="C31" s="314" t="s">
        <v>32</v>
      </c>
      <c r="D31" s="400" t="s">
        <v>282</v>
      </c>
      <c r="E31" s="399"/>
      <c r="F31" s="252">
        <v>100</v>
      </c>
      <c r="G31" s="60">
        <v>1280.6</v>
      </c>
      <c r="H31" s="60"/>
      <c r="I31" s="60">
        <v>1490.8</v>
      </c>
      <c r="J31" s="60"/>
      <c r="K31" s="60">
        <v>1548.9</v>
      </c>
      <c r="L31" s="237">
        <v>1612.3</v>
      </c>
    </row>
    <row r="32" spans="1:12" s="5" customFormat="1" ht="31.5" customHeight="1">
      <c r="A32" s="292" t="s">
        <v>280</v>
      </c>
      <c r="B32" s="290">
        <v>924</v>
      </c>
      <c r="C32" s="314" t="s">
        <v>32</v>
      </c>
      <c r="D32" s="400" t="s">
        <v>282</v>
      </c>
      <c r="E32" s="399"/>
      <c r="F32" s="252">
        <v>200</v>
      </c>
      <c r="G32" s="60">
        <v>503</v>
      </c>
      <c r="H32" s="60"/>
      <c r="I32" s="60">
        <v>1368</v>
      </c>
      <c r="J32" s="60"/>
      <c r="K32" s="60">
        <v>480</v>
      </c>
      <c r="L32" s="237">
        <v>510</v>
      </c>
    </row>
    <row r="33" spans="1:12" ht="26.25" customHeight="1">
      <c r="A33" s="363" t="s">
        <v>281</v>
      </c>
      <c r="B33" s="290">
        <v>924</v>
      </c>
      <c r="C33" s="314" t="s">
        <v>32</v>
      </c>
      <c r="D33" s="400" t="s">
        <v>282</v>
      </c>
      <c r="E33" s="399"/>
      <c r="F33" s="252">
        <v>800</v>
      </c>
      <c r="G33" s="60">
        <v>1</v>
      </c>
      <c r="H33" s="60"/>
      <c r="I33" s="60">
        <v>1</v>
      </c>
      <c r="J33" s="60"/>
      <c r="K33" s="60">
        <v>1</v>
      </c>
      <c r="L33" s="237">
        <v>1</v>
      </c>
    </row>
    <row r="34" spans="1:12" ht="30" customHeight="1">
      <c r="A34" s="293" t="s">
        <v>283</v>
      </c>
      <c r="B34" s="284">
        <v>924</v>
      </c>
      <c r="C34" s="314" t="s">
        <v>32</v>
      </c>
      <c r="D34" s="400" t="s">
        <v>284</v>
      </c>
      <c r="E34" s="399"/>
      <c r="F34" s="252">
        <v>800</v>
      </c>
      <c r="G34" s="60">
        <v>84</v>
      </c>
      <c r="H34" s="60"/>
      <c r="I34" s="60">
        <v>96</v>
      </c>
      <c r="J34" s="60"/>
      <c r="K34" s="60">
        <v>96</v>
      </c>
      <c r="L34" s="237">
        <v>96</v>
      </c>
    </row>
    <row r="35" spans="1:12" s="5" customFormat="1" ht="20.25" customHeight="1">
      <c r="A35" s="274" t="s">
        <v>74</v>
      </c>
      <c r="B35" s="275">
        <v>969</v>
      </c>
      <c r="C35" s="447" t="s">
        <v>72</v>
      </c>
      <c r="D35" s="448"/>
      <c r="E35" s="449"/>
      <c r="F35" s="376"/>
      <c r="G35" s="276">
        <f>G36+G57+G59+G64+G76+G84+G91+G99+G102</f>
        <v>129477.5</v>
      </c>
      <c r="H35" s="276"/>
      <c r="I35" s="276">
        <f>I36+I57+I59+I64+I76+I84+I91+I99+I102</f>
        <v>107333.50000000001</v>
      </c>
      <c r="J35" s="276"/>
      <c r="K35" s="276">
        <f>K36+K48+K57+K59+K64+K76+K84+K91+K99+K102</f>
        <v>112516.9</v>
      </c>
      <c r="L35" s="392">
        <f>L36+L57+L59+L64+L76+L84+L91+L99+L102</f>
        <v>116501.5</v>
      </c>
    </row>
    <row r="36" spans="1:12" s="5" customFormat="1" ht="19.5" customHeight="1">
      <c r="A36" s="7" t="s">
        <v>13</v>
      </c>
      <c r="B36" s="315">
        <v>969</v>
      </c>
      <c r="C36" s="313" t="s">
        <v>30</v>
      </c>
      <c r="D36" s="412"/>
      <c r="E36" s="413"/>
      <c r="F36" s="98"/>
      <c r="G36" s="286">
        <f>G37+G38+G42+G45+G46+G47</f>
        <v>30299.300000000003</v>
      </c>
      <c r="H36" s="286"/>
      <c r="I36" s="286">
        <f>I37+I38+I42+I45+I46+I47</f>
        <v>30234.4</v>
      </c>
      <c r="J36" s="286"/>
      <c r="K36" s="286">
        <f>K37+K38+K42+K45+K46+K47</f>
        <v>31347.3</v>
      </c>
      <c r="L36" s="383">
        <f>L37+L38+L42+L45+L46+L47</f>
        <v>32907.8</v>
      </c>
    </row>
    <row r="37" spans="1:16" s="5" customFormat="1" ht="33.75" customHeight="1">
      <c r="A37" s="291" t="s">
        <v>285</v>
      </c>
      <c r="B37" s="530">
        <v>969</v>
      </c>
      <c r="C37" s="531" t="s">
        <v>33</v>
      </c>
      <c r="D37" s="519" t="s">
        <v>286</v>
      </c>
      <c r="E37" s="520"/>
      <c r="F37" s="511">
        <v>100</v>
      </c>
      <c r="G37" s="512">
        <v>1275.7</v>
      </c>
      <c r="H37" s="522"/>
      <c r="I37" s="512">
        <v>1327.9</v>
      </c>
      <c r="J37" s="512"/>
      <c r="K37" s="512">
        <v>1375.8</v>
      </c>
      <c r="L37" s="513">
        <v>1427.9</v>
      </c>
      <c r="N37" s="287"/>
      <c r="O37" s="287"/>
      <c r="P37" s="287"/>
    </row>
    <row r="38" spans="1:12" s="5" customFormat="1" ht="42.75" customHeight="1">
      <c r="A38" s="309" t="s">
        <v>287</v>
      </c>
      <c r="B38" s="530">
        <v>969</v>
      </c>
      <c r="C38" s="532" t="s">
        <v>33</v>
      </c>
      <c r="D38" s="514" t="s">
        <v>288</v>
      </c>
      <c r="E38" s="515"/>
      <c r="F38" s="533"/>
      <c r="G38" s="517">
        <f>G39+G40+G41</f>
        <v>23965.5</v>
      </c>
      <c r="H38" s="517"/>
      <c r="I38" s="517">
        <f>I39+I40+I41</f>
        <v>23759.7</v>
      </c>
      <c r="J38" s="517"/>
      <c r="K38" s="517">
        <f>K39+K40+K41</f>
        <v>24740.7</v>
      </c>
      <c r="L38" s="518">
        <f>L39+L40+L41</f>
        <v>25944.9</v>
      </c>
    </row>
    <row r="39" spans="1:12" s="5" customFormat="1" ht="59.25" customHeight="1">
      <c r="A39" s="291" t="s">
        <v>276</v>
      </c>
      <c r="B39" s="530">
        <v>969</v>
      </c>
      <c r="C39" s="532" t="s">
        <v>33</v>
      </c>
      <c r="D39" s="519" t="s">
        <v>288</v>
      </c>
      <c r="E39" s="520"/>
      <c r="F39" s="521">
        <v>100</v>
      </c>
      <c r="G39" s="522">
        <v>20920</v>
      </c>
      <c r="H39" s="522"/>
      <c r="I39" s="522">
        <v>20813.3</v>
      </c>
      <c r="J39" s="522"/>
      <c r="K39" s="522">
        <v>21145.7</v>
      </c>
      <c r="L39" s="513">
        <v>22479.9</v>
      </c>
    </row>
    <row r="40" spans="1:12" s="5" customFormat="1" ht="25.5" customHeight="1">
      <c r="A40" s="291" t="s">
        <v>280</v>
      </c>
      <c r="B40" s="316">
        <v>969</v>
      </c>
      <c r="C40" s="332" t="s">
        <v>33</v>
      </c>
      <c r="D40" s="400" t="s">
        <v>288</v>
      </c>
      <c r="E40" s="399"/>
      <c r="F40" s="99">
        <v>200</v>
      </c>
      <c r="G40" s="41">
        <v>3032.2</v>
      </c>
      <c r="H40" s="41"/>
      <c r="I40" s="41">
        <v>2932.2</v>
      </c>
      <c r="J40" s="41"/>
      <c r="K40" s="41">
        <v>3580</v>
      </c>
      <c r="L40" s="237">
        <v>3450</v>
      </c>
    </row>
    <row r="41" spans="1:12" s="5" customFormat="1" ht="19.5" customHeight="1">
      <c r="A41" s="291" t="s">
        <v>281</v>
      </c>
      <c r="B41" s="316">
        <v>969</v>
      </c>
      <c r="C41" s="332" t="s">
        <v>33</v>
      </c>
      <c r="D41" s="400" t="s">
        <v>288</v>
      </c>
      <c r="E41" s="399"/>
      <c r="F41" s="99">
        <v>800</v>
      </c>
      <c r="G41" s="41">
        <v>13.3</v>
      </c>
      <c r="H41" s="41"/>
      <c r="I41" s="41">
        <v>14.2</v>
      </c>
      <c r="J41" s="41"/>
      <c r="K41" s="41">
        <v>15</v>
      </c>
      <c r="L41" s="237">
        <v>15</v>
      </c>
    </row>
    <row r="42" spans="1:12" s="5" customFormat="1" ht="58.5" customHeight="1">
      <c r="A42" s="309" t="s">
        <v>289</v>
      </c>
      <c r="B42" s="316">
        <v>969</v>
      </c>
      <c r="C42" s="332" t="s">
        <v>33</v>
      </c>
      <c r="D42" s="514" t="s">
        <v>291</v>
      </c>
      <c r="E42" s="515"/>
      <c r="F42" s="516"/>
      <c r="G42" s="517">
        <f>G43+G44</f>
        <v>4268.5</v>
      </c>
      <c r="H42" s="517"/>
      <c r="I42" s="517">
        <f>I43+I44</f>
        <v>4441.4</v>
      </c>
      <c r="J42" s="517"/>
      <c r="K42" s="517">
        <f>K43+K44</f>
        <v>4614.8</v>
      </c>
      <c r="L42" s="518">
        <f>L43+L44</f>
        <v>4803.7</v>
      </c>
    </row>
    <row r="43" spans="1:12" s="5" customFormat="1" ht="58.5" customHeight="1">
      <c r="A43" s="291" t="s">
        <v>276</v>
      </c>
      <c r="B43" s="316">
        <v>969</v>
      </c>
      <c r="C43" s="332" t="s">
        <v>33</v>
      </c>
      <c r="D43" s="519" t="s">
        <v>291</v>
      </c>
      <c r="E43" s="520"/>
      <c r="F43" s="521">
        <v>100</v>
      </c>
      <c r="G43" s="522">
        <v>3939.5</v>
      </c>
      <c r="H43" s="522"/>
      <c r="I43" s="522">
        <v>4099.4</v>
      </c>
      <c r="J43" s="522"/>
      <c r="K43" s="522">
        <v>4259.3</v>
      </c>
      <c r="L43" s="513">
        <v>4433.7</v>
      </c>
    </row>
    <row r="44" spans="1:12" s="5" customFormat="1" ht="28.5" customHeight="1">
      <c r="A44" s="291" t="s">
        <v>280</v>
      </c>
      <c r="B44" s="316">
        <v>969</v>
      </c>
      <c r="C44" s="332" t="s">
        <v>33</v>
      </c>
      <c r="D44" s="519" t="s">
        <v>291</v>
      </c>
      <c r="E44" s="520"/>
      <c r="F44" s="521">
        <v>200</v>
      </c>
      <c r="G44" s="522">
        <v>329</v>
      </c>
      <c r="H44" s="522"/>
      <c r="I44" s="522">
        <v>342</v>
      </c>
      <c r="J44" s="522"/>
      <c r="K44" s="522">
        <v>355.5</v>
      </c>
      <c r="L44" s="513">
        <v>370</v>
      </c>
    </row>
    <row r="45" spans="1:12" ht="49.5" customHeight="1">
      <c r="A45" s="291" t="s">
        <v>290</v>
      </c>
      <c r="B45" s="317">
        <v>969</v>
      </c>
      <c r="C45" s="314" t="s">
        <v>33</v>
      </c>
      <c r="D45" s="519" t="s">
        <v>336</v>
      </c>
      <c r="E45" s="520"/>
      <c r="F45" s="521">
        <v>100</v>
      </c>
      <c r="G45" s="522">
        <v>51.2</v>
      </c>
      <c r="H45" s="522"/>
      <c r="I45" s="512">
        <v>53.2</v>
      </c>
      <c r="J45" s="512"/>
      <c r="K45" s="512">
        <v>53.2</v>
      </c>
      <c r="L45" s="513">
        <v>53.2</v>
      </c>
    </row>
    <row r="46" spans="1:12" s="1" customFormat="1" ht="19.5" customHeight="1">
      <c r="A46" s="295" t="s">
        <v>76</v>
      </c>
      <c r="B46" s="318">
        <v>969</v>
      </c>
      <c r="C46" s="314" t="s">
        <v>53</v>
      </c>
      <c r="D46" s="519" t="s">
        <v>296</v>
      </c>
      <c r="E46" s="523"/>
      <c r="F46" s="524">
        <v>800</v>
      </c>
      <c r="G46" s="525">
        <v>0</v>
      </c>
      <c r="H46" s="525"/>
      <c r="I46" s="525">
        <v>10</v>
      </c>
      <c r="J46" s="525"/>
      <c r="K46" s="517">
        <v>15</v>
      </c>
      <c r="L46" s="518">
        <v>15</v>
      </c>
    </row>
    <row r="47" spans="1:12" s="28" customFormat="1" ht="17.25" customHeight="1">
      <c r="A47" s="296" t="s">
        <v>10</v>
      </c>
      <c r="B47" s="319">
        <v>969</v>
      </c>
      <c r="C47" s="314" t="s">
        <v>34</v>
      </c>
      <c r="D47" s="526"/>
      <c r="E47" s="520"/>
      <c r="F47" s="527"/>
      <c r="G47" s="517">
        <f>SUM(G48:G56)</f>
        <v>738.4</v>
      </c>
      <c r="H47" s="517"/>
      <c r="I47" s="517">
        <f>SUM(I48:I56)</f>
        <v>642.2</v>
      </c>
      <c r="J47" s="517"/>
      <c r="K47" s="517">
        <f>SUM(K48:K56)</f>
        <v>547.8</v>
      </c>
      <c r="L47" s="518">
        <f>SUM(L48:L56)</f>
        <v>663.1</v>
      </c>
    </row>
    <row r="48" spans="1:12" s="5" customFormat="1" ht="31.5" customHeight="1">
      <c r="A48" s="297" t="s">
        <v>140</v>
      </c>
      <c r="B48" s="320">
        <v>969</v>
      </c>
      <c r="C48" s="333">
        <v>113</v>
      </c>
      <c r="D48" s="519" t="s">
        <v>297</v>
      </c>
      <c r="E48" s="528"/>
      <c r="F48" s="529">
        <v>200</v>
      </c>
      <c r="G48" s="522">
        <v>100</v>
      </c>
      <c r="H48" s="522"/>
      <c r="I48" s="522">
        <v>100</v>
      </c>
      <c r="J48" s="522"/>
      <c r="K48" s="512">
        <v>0</v>
      </c>
      <c r="L48" s="513">
        <v>100</v>
      </c>
    </row>
    <row r="49" spans="1:12" s="5" customFormat="1" ht="32.25" customHeight="1">
      <c r="A49" s="291" t="s">
        <v>292</v>
      </c>
      <c r="B49" s="320">
        <v>969</v>
      </c>
      <c r="C49" s="333">
        <v>113</v>
      </c>
      <c r="D49" s="519" t="s">
        <v>298</v>
      </c>
      <c r="E49" s="528"/>
      <c r="F49" s="529">
        <v>200</v>
      </c>
      <c r="G49" s="522">
        <v>250</v>
      </c>
      <c r="H49" s="522"/>
      <c r="I49" s="522">
        <v>264.7</v>
      </c>
      <c r="J49" s="522"/>
      <c r="K49" s="512">
        <v>250</v>
      </c>
      <c r="L49" s="513">
        <v>250</v>
      </c>
    </row>
    <row r="50" spans="1:12" s="5" customFormat="1" ht="27.75" customHeight="1">
      <c r="A50" s="291" t="s">
        <v>293</v>
      </c>
      <c r="B50" s="320">
        <v>969</v>
      </c>
      <c r="C50" s="333">
        <v>113</v>
      </c>
      <c r="D50" s="519" t="s">
        <v>299</v>
      </c>
      <c r="E50" s="528"/>
      <c r="F50" s="529">
        <v>200</v>
      </c>
      <c r="G50" s="522">
        <v>235</v>
      </c>
      <c r="H50" s="522"/>
      <c r="I50" s="522">
        <v>235</v>
      </c>
      <c r="J50" s="522"/>
      <c r="K50" s="512">
        <v>235</v>
      </c>
      <c r="L50" s="513">
        <v>235</v>
      </c>
    </row>
    <row r="51" spans="1:12" s="5" customFormat="1" ht="46.5" customHeight="1">
      <c r="A51" s="291" t="s">
        <v>343</v>
      </c>
      <c r="B51" s="320"/>
      <c r="C51" s="333"/>
      <c r="D51" s="519" t="s">
        <v>335</v>
      </c>
      <c r="E51" s="520"/>
      <c r="F51" s="529">
        <v>200</v>
      </c>
      <c r="G51" s="522">
        <v>7.2</v>
      </c>
      <c r="H51" s="522"/>
      <c r="I51" s="522">
        <v>7.5</v>
      </c>
      <c r="J51" s="522"/>
      <c r="K51" s="512">
        <v>7.8</v>
      </c>
      <c r="L51" s="513">
        <v>8.1</v>
      </c>
    </row>
    <row r="52" spans="1:12" s="5" customFormat="1" ht="42" customHeight="1">
      <c r="A52" s="291" t="s">
        <v>313</v>
      </c>
      <c r="B52" s="320">
        <v>969</v>
      </c>
      <c r="C52" s="333">
        <v>113</v>
      </c>
      <c r="D52" s="519" t="s">
        <v>316</v>
      </c>
      <c r="E52" s="523"/>
      <c r="F52" s="529">
        <v>200</v>
      </c>
      <c r="G52" s="522">
        <v>109</v>
      </c>
      <c r="H52" s="522"/>
      <c r="I52" s="522">
        <v>7</v>
      </c>
      <c r="J52" s="522"/>
      <c r="K52" s="512">
        <v>10</v>
      </c>
      <c r="L52" s="513">
        <v>10</v>
      </c>
    </row>
    <row r="53" spans="1:12" s="5" customFormat="1" ht="27.75" customHeight="1">
      <c r="A53" s="291" t="s">
        <v>294</v>
      </c>
      <c r="B53" s="320">
        <v>969</v>
      </c>
      <c r="C53" s="333">
        <v>113</v>
      </c>
      <c r="D53" s="519" t="s">
        <v>318</v>
      </c>
      <c r="E53" s="528"/>
      <c r="F53" s="529">
        <v>200</v>
      </c>
      <c r="G53" s="522">
        <v>9</v>
      </c>
      <c r="H53" s="522"/>
      <c r="I53" s="522">
        <v>7</v>
      </c>
      <c r="J53" s="522"/>
      <c r="K53" s="512">
        <v>10</v>
      </c>
      <c r="L53" s="513">
        <v>15</v>
      </c>
    </row>
    <row r="54" spans="1:12" s="5" customFormat="1" ht="60" customHeight="1">
      <c r="A54" s="291" t="s">
        <v>338</v>
      </c>
      <c r="B54" s="320">
        <v>969</v>
      </c>
      <c r="C54" s="333">
        <v>113</v>
      </c>
      <c r="D54" s="519" t="s">
        <v>322</v>
      </c>
      <c r="E54" s="528"/>
      <c r="F54" s="529">
        <v>200</v>
      </c>
      <c r="G54" s="522">
        <v>9</v>
      </c>
      <c r="H54" s="522"/>
      <c r="I54" s="522">
        <v>7</v>
      </c>
      <c r="J54" s="522"/>
      <c r="K54" s="512">
        <v>10</v>
      </c>
      <c r="L54" s="513">
        <v>15</v>
      </c>
    </row>
    <row r="55" spans="1:12" s="5" customFormat="1" ht="56.25" customHeight="1">
      <c r="A55" s="291" t="s">
        <v>295</v>
      </c>
      <c r="B55" s="320">
        <v>969</v>
      </c>
      <c r="C55" s="333">
        <v>113</v>
      </c>
      <c r="D55" s="519" t="s">
        <v>319</v>
      </c>
      <c r="E55" s="528"/>
      <c r="F55" s="529">
        <v>200</v>
      </c>
      <c r="G55" s="522">
        <v>7.9</v>
      </c>
      <c r="H55" s="522"/>
      <c r="I55" s="522">
        <v>7</v>
      </c>
      <c r="J55" s="522"/>
      <c r="K55" s="512">
        <v>10</v>
      </c>
      <c r="L55" s="513">
        <v>15</v>
      </c>
    </row>
    <row r="56" spans="1:12" s="5" customFormat="1" ht="102.75" customHeight="1">
      <c r="A56" s="291" t="s">
        <v>334</v>
      </c>
      <c r="B56" s="320">
        <v>969</v>
      </c>
      <c r="C56" s="333">
        <v>113</v>
      </c>
      <c r="D56" s="519" t="s">
        <v>337</v>
      </c>
      <c r="E56" s="528"/>
      <c r="F56" s="529">
        <v>200</v>
      </c>
      <c r="G56" s="522">
        <v>11.3</v>
      </c>
      <c r="H56" s="522"/>
      <c r="I56" s="522">
        <v>7</v>
      </c>
      <c r="J56" s="522"/>
      <c r="K56" s="512">
        <v>15</v>
      </c>
      <c r="L56" s="513">
        <v>15</v>
      </c>
    </row>
    <row r="57" spans="1:12" s="5" customFormat="1" ht="25.5" customHeight="1">
      <c r="A57" s="298" t="s">
        <v>14</v>
      </c>
      <c r="B57" s="320">
        <v>969</v>
      </c>
      <c r="C57" s="334">
        <v>300</v>
      </c>
      <c r="D57" s="281"/>
      <c r="E57" s="99"/>
      <c r="F57" s="242"/>
      <c r="G57" s="286">
        <f>G58</f>
        <v>71</v>
      </c>
      <c r="H57" s="286">
        <f>H58</f>
        <v>0</v>
      </c>
      <c r="I57" s="286">
        <f>I58</f>
        <v>71</v>
      </c>
      <c r="J57" s="286"/>
      <c r="K57" s="286">
        <f>K58</f>
        <v>71</v>
      </c>
      <c r="L57" s="383">
        <f>L58</f>
        <v>71</v>
      </c>
    </row>
    <row r="58" spans="1:12" s="28" customFormat="1" ht="30" customHeight="1">
      <c r="A58" s="299" t="s">
        <v>52</v>
      </c>
      <c r="B58" s="321">
        <v>969</v>
      </c>
      <c r="C58" s="335">
        <v>309</v>
      </c>
      <c r="D58" s="396" t="s">
        <v>301</v>
      </c>
      <c r="E58" s="397"/>
      <c r="F58" s="242">
        <v>200</v>
      </c>
      <c r="G58" s="240">
        <v>71</v>
      </c>
      <c r="H58" s="240"/>
      <c r="I58" s="240">
        <v>71</v>
      </c>
      <c r="J58" s="240"/>
      <c r="K58" s="42">
        <v>71</v>
      </c>
      <c r="L58" s="44">
        <v>71</v>
      </c>
    </row>
    <row r="59" spans="1:12" s="2" customFormat="1" ht="19.5" customHeight="1">
      <c r="A59" s="300" t="s">
        <v>58</v>
      </c>
      <c r="B59" s="322">
        <v>969</v>
      </c>
      <c r="C59" s="134">
        <v>400</v>
      </c>
      <c r="D59" s="282"/>
      <c r="E59" s="247"/>
      <c r="F59" s="247"/>
      <c r="G59" s="248">
        <f>G60+G62</f>
        <v>687.3</v>
      </c>
      <c r="H59" s="248"/>
      <c r="I59" s="248">
        <f>I60+I62</f>
        <v>627</v>
      </c>
      <c r="J59" s="248"/>
      <c r="K59" s="248">
        <f>K60+K62</f>
        <v>652.4</v>
      </c>
      <c r="L59" s="267">
        <f>L60+L62</f>
        <v>690.8</v>
      </c>
    </row>
    <row r="60" spans="1:12" s="119" customFormat="1" ht="17.25" customHeight="1">
      <c r="A60" s="301" t="s">
        <v>57</v>
      </c>
      <c r="B60" s="353">
        <v>969</v>
      </c>
      <c r="C60" s="120">
        <v>401</v>
      </c>
      <c r="D60" s="489"/>
      <c r="E60" s="490"/>
      <c r="F60" s="311"/>
      <c r="G60" s="60">
        <f>G61</f>
        <v>679.4</v>
      </c>
      <c r="H60" s="60"/>
      <c r="I60" s="60">
        <f>I61</f>
        <v>620</v>
      </c>
      <c r="J60" s="60"/>
      <c r="K60" s="60">
        <f>K61</f>
        <v>647.4</v>
      </c>
      <c r="L60" s="237">
        <v>685.8</v>
      </c>
    </row>
    <row r="61" spans="1:12" s="28" customFormat="1" ht="57" customHeight="1">
      <c r="A61" s="291" t="s">
        <v>148</v>
      </c>
      <c r="B61" s="319">
        <v>969</v>
      </c>
      <c r="C61" s="336">
        <v>401</v>
      </c>
      <c r="D61" s="534" t="s">
        <v>302</v>
      </c>
      <c r="E61" s="523"/>
      <c r="F61" s="521">
        <v>600</v>
      </c>
      <c r="G61" s="535">
        <v>679.4</v>
      </c>
      <c r="H61" s="535"/>
      <c r="I61" s="535">
        <v>620</v>
      </c>
      <c r="J61" s="535"/>
      <c r="K61" s="535">
        <v>647.4</v>
      </c>
      <c r="L61" s="536">
        <v>647.4</v>
      </c>
    </row>
    <row r="62" spans="1:12" s="119" customFormat="1" ht="17.25" customHeight="1">
      <c r="A62" s="301" t="s">
        <v>268</v>
      </c>
      <c r="B62" s="353">
        <v>969</v>
      </c>
      <c r="C62" s="120">
        <v>412</v>
      </c>
      <c r="D62" s="452"/>
      <c r="E62" s="405"/>
      <c r="F62" s="311"/>
      <c r="G62" s="265">
        <f>G63</f>
        <v>7.9</v>
      </c>
      <c r="H62" s="265"/>
      <c r="I62" s="265">
        <f>I63</f>
        <v>7</v>
      </c>
      <c r="J62" s="265"/>
      <c r="K62" s="265">
        <f>K63</f>
        <v>5</v>
      </c>
      <c r="L62" s="266">
        <f>L63</f>
        <v>5</v>
      </c>
    </row>
    <row r="63" spans="1:12" s="28" customFormat="1" ht="33" customHeight="1">
      <c r="A63" s="291" t="s">
        <v>300</v>
      </c>
      <c r="B63" s="323">
        <v>969</v>
      </c>
      <c r="C63" s="336">
        <v>412</v>
      </c>
      <c r="D63" s="396" t="s">
        <v>303</v>
      </c>
      <c r="E63" s="397"/>
      <c r="F63" s="99">
        <v>200</v>
      </c>
      <c r="G63" s="42">
        <v>7.9</v>
      </c>
      <c r="H63" s="42"/>
      <c r="I63" s="42">
        <v>7</v>
      </c>
      <c r="J63" s="42"/>
      <c r="K63" s="42">
        <v>5</v>
      </c>
      <c r="L63" s="44">
        <v>5</v>
      </c>
    </row>
    <row r="64" spans="1:12" s="119" customFormat="1" ht="24" customHeight="1">
      <c r="A64" s="302" t="s">
        <v>15</v>
      </c>
      <c r="B64" s="324">
        <v>969</v>
      </c>
      <c r="C64" s="337">
        <v>500</v>
      </c>
      <c r="D64" s="408"/>
      <c r="E64" s="409"/>
      <c r="F64" s="105"/>
      <c r="G64" s="58">
        <f>G65</f>
        <v>60018.8</v>
      </c>
      <c r="H64" s="58"/>
      <c r="I64" s="58">
        <f>I65</f>
        <v>48600.00000000001</v>
      </c>
      <c r="J64" s="58"/>
      <c r="K64" s="58">
        <f>K65</f>
        <v>48659.8</v>
      </c>
      <c r="L64" s="268">
        <f>L65</f>
        <v>49402.9</v>
      </c>
    </row>
    <row r="65" spans="1:12" s="119" customFormat="1" ht="13.5" customHeight="1">
      <c r="A65" s="381" t="s">
        <v>48</v>
      </c>
      <c r="B65" s="353">
        <v>969</v>
      </c>
      <c r="C65" s="120">
        <v>503</v>
      </c>
      <c r="D65" s="452"/>
      <c r="E65" s="405"/>
      <c r="F65" s="311"/>
      <c r="G65" s="265">
        <f>G66+G67+G68+G69+G70+G71+G72+G73+G74+G75</f>
        <v>60018.8</v>
      </c>
      <c r="H65" s="265">
        <f>H66+H67+H68+H69+H70+H71+H72+H73+H74+H75</f>
        <v>0</v>
      </c>
      <c r="I65" s="265">
        <f>I66+I67+I68+I69+I70+I71+I72+I73+I74+I75</f>
        <v>48600.00000000001</v>
      </c>
      <c r="J65" s="265"/>
      <c r="K65" s="265">
        <f>K66+K67+K68+K69+K70+K71+K72+K73+K74+K75</f>
        <v>48659.8</v>
      </c>
      <c r="L65" s="266">
        <f>L66+L67+L68+L69+L70+L71+L72+L73+L74+L75</f>
        <v>49402.9</v>
      </c>
    </row>
    <row r="66" spans="1:12" s="28" customFormat="1" ht="59.25" customHeight="1">
      <c r="A66" s="168" t="s">
        <v>352</v>
      </c>
      <c r="B66" s="379">
        <v>969</v>
      </c>
      <c r="C66" s="111">
        <v>503</v>
      </c>
      <c r="D66" s="406" t="s">
        <v>304</v>
      </c>
      <c r="E66" s="407"/>
      <c r="F66" s="511">
        <v>200</v>
      </c>
      <c r="G66" s="512">
        <v>32985</v>
      </c>
      <c r="H66" s="512"/>
      <c r="I66" s="512">
        <v>27851.3</v>
      </c>
      <c r="J66" s="512"/>
      <c r="K66" s="512">
        <v>29798.8</v>
      </c>
      <c r="L66" s="513">
        <v>30182.9</v>
      </c>
    </row>
    <row r="67" spans="1:12" s="109" customFormat="1" ht="72" customHeight="1">
      <c r="A67" s="168" t="s">
        <v>353</v>
      </c>
      <c r="B67" s="380">
        <v>969</v>
      </c>
      <c r="C67" s="111">
        <v>503</v>
      </c>
      <c r="D67" s="406" t="s">
        <v>305</v>
      </c>
      <c r="E67" s="407"/>
      <c r="F67" s="511">
        <v>200</v>
      </c>
      <c r="G67" s="508">
        <v>6775</v>
      </c>
      <c r="H67" s="509"/>
      <c r="I67" s="508">
        <v>5187.8</v>
      </c>
      <c r="J67" s="508"/>
      <c r="K67" s="508">
        <v>5255</v>
      </c>
      <c r="L67" s="510">
        <v>5000</v>
      </c>
    </row>
    <row r="68" spans="1:12" s="109" customFormat="1" ht="46.5" customHeight="1">
      <c r="A68" s="292" t="s">
        <v>354</v>
      </c>
      <c r="B68" s="380">
        <v>969</v>
      </c>
      <c r="C68" s="111">
        <v>503</v>
      </c>
      <c r="D68" s="406" t="s">
        <v>306</v>
      </c>
      <c r="E68" s="407"/>
      <c r="F68" s="511">
        <v>200</v>
      </c>
      <c r="G68" s="508">
        <v>0</v>
      </c>
      <c r="H68" s="509"/>
      <c r="I68" s="508">
        <v>0</v>
      </c>
      <c r="J68" s="508"/>
      <c r="K68" s="508">
        <v>500</v>
      </c>
      <c r="L68" s="510">
        <v>600</v>
      </c>
    </row>
    <row r="69" spans="1:12" s="109" customFormat="1" ht="63" customHeight="1">
      <c r="A69" s="292" t="s">
        <v>355</v>
      </c>
      <c r="B69" s="380">
        <v>969</v>
      </c>
      <c r="C69" s="111">
        <v>503</v>
      </c>
      <c r="D69" s="406" t="s">
        <v>307</v>
      </c>
      <c r="E69" s="407"/>
      <c r="F69" s="511">
        <v>200</v>
      </c>
      <c r="G69" s="508">
        <v>5827</v>
      </c>
      <c r="H69" s="509"/>
      <c r="I69" s="508">
        <v>5693.4</v>
      </c>
      <c r="J69" s="508"/>
      <c r="K69" s="508">
        <v>5586</v>
      </c>
      <c r="L69" s="510">
        <v>6050</v>
      </c>
    </row>
    <row r="70" spans="1:12" s="109" customFormat="1" ht="78" customHeight="1">
      <c r="A70" s="292" t="s">
        <v>356</v>
      </c>
      <c r="B70" s="380">
        <v>969</v>
      </c>
      <c r="C70" s="111">
        <v>503</v>
      </c>
      <c r="D70" s="406" t="s">
        <v>308</v>
      </c>
      <c r="E70" s="407"/>
      <c r="F70" s="511">
        <v>200</v>
      </c>
      <c r="G70" s="508">
        <v>370</v>
      </c>
      <c r="H70" s="509"/>
      <c r="I70" s="508">
        <v>559.3</v>
      </c>
      <c r="J70" s="508"/>
      <c r="K70" s="508">
        <v>650</v>
      </c>
      <c r="L70" s="510">
        <v>600</v>
      </c>
    </row>
    <row r="71" spans="1:12" s="109" customFormat="1" ht="70.5" customHeight="1">
      <c r="A71" s="292" t="s">
        <v>357</v>
      </c>
      <c r="B71" s="380">
        <v>969</v>
      </c>
      <c r="C71" s="111">
        <v>503</v>
      </c>
      <c r="D71" s="406" t="s">
        <v>361</v>
      </c>
      <c r="E71" s="407"/>
      <c r="F71" s="511">
        <v>200</v>
      </c>
      <c r="G71" s="508">
        <v>0</v>
      </c>
      <c r="H71" s="509"/>
      <c r="I71" s="508">
        <v>904.8</v>
      </c>
      <c r="J71" s="508"/>
      <c r="K71" s="508">
        <v>1000</v>
      </c>
      <c r="L71" s="510">
        <v>1000</v>
      </c>
    </row>
    <row r="72" spans="1:12" s="109" customFormat="1" ht="45.75" customHeight="1">
      <c r="A72" s="292" t="s">
        <v>358</v>
      </c>
      <c r="B72" s="380">
        <v>969</v>
      </c>
      <c r="C72" s="111">
        <v>503</v>
      </c>
      <c r="D72" s="406" t="s">
        <v>309</v>
      </c>
      <c r="E72" s="407"/>
      <c r="F72" s="308">
        <v>200</v>
      </c>
      <c r="G72" s="508">
        <v>12739.4</v>
      </c>
      <c r="H72" s="509"/>
      <c r="I72" s="508">
        <v>7353.4</v>
      </c>
      <c r="J72" s="508"/>
      <c r="K72" s="508">
        <v>4500</v>
      </c>
      <c r="L72" s="510">
        <v>4550</v>
      </c>
    </row>
    <row r="73" spans="1:12" s="109" customFormat="1" ht="63" customHeight="1">
      <c r="A73" s="292" t="s">
        <v>359</v>
      </c>
      <c r="B73" s="379">
        <v>969</v>
      </c>
      <c r="C73" s="120">
        <v>503</v>
      </c>
      <c r="D73" s="404" t="s">
        <v>309</v>
      </c>
      <c r="E73" s="405"/>
      <c r="F73" s="311">
        <v>200</v>
      </c>
      <c r="G73" s="508">
        <v>50</v>
      </c>
      <c r="H73" s="509"/>
      <c r="I73" s="508">
        <v>0</v>
      </c>
      <c r="J73" s="508"/>
      <c r="K73" s="508">
        <v>100</v>
      </c>
      <c r="L73" s="510">
        <v>100</v>
      </c>
    </row>
    <row r="74" spans="1:12" s="109" customFormat="1" ht="32.25" customHeight="1">
      <c r="A74" s="292" t="s">
        <v>360</v>
      </c>
      <c r="B74" s="380">
        <v>969</v>
      </c>
      <c r="C74" s="111">
        <v>503</v>
      </c>
      <c r="D74" s="406" t="s">
        <v>310</v>
      </c>
      <c r="E74" s="407"/>
      <c r="F74" s="252">
        <v>200</v>
      </c>
      <c r="G74" s="61">
        <v>540</v>
      </c>
      <c r="H74" s="354"/>
      <c r="I74" s="61">
        <v>450</v>
      </c>
      <c r="J74" s="61"/>
      <c r="K74" s="61">
        <v>580</v>
      </c>
      <c r="L74" s="62">
        <v>600</v>
      </c>
    </row>
    <row r="75" spans="1:12" s="109" customFormat="1" ht="33" customHeight="1">
      <c r="A75" s="292" t="s">
        <v>164</v>
      </c>
      <c r="B75" s="380">
        <v>969</v>
      </c>
      <c r="C75" s="111">
        <v>503</v>
      </c>
      <c r="D75" s="406" t="s">
        <v>311</v>
      </c>
      <c r="E75" s="407"/>
      <c r="F75" s="252">
        <v>200</v>
      </c>
      <c r="G75" s="61">
        <v>732.4</v>
      </c>
      <c r="H75" s="354"/>
      <c r="I75" s="61">
        <v>600</v>
      </c>
      <c r="J75" s="61"/>
      <c r="K75" s="61">
        <v>690</v>
      </c>
      <c r="L75" s="62">
        <v>720</v>
      </c>
    </row>
    <row r="76" spans="1:12" s="109" customFormat="1" ht="18" customHeight="1">
      <c r="A76" s="382" t="s">
        <v>21</v>
      </c>
      <c r="B76" s="325">
        <v>969</v>
      </c>
      <c r="C76" s="334">
        <v>700</v>
      </c>
      <c r="D76" s="398"/>
      <c r="E76" s="399"/>
      <c r="F76" s="252"/>
      <c r="G76" s="249">
        <f>G77+G78</f>
        <v>1983.8</v>
      </c>
      <c r="H76" s="249"/>
      <c r="I76" s="249">
        <f>I77+I78</f>
        <v>646</v>
      </c>
      <c r="J76" s="249"/>
      <c r="K76" s="249">
        <f>K77+K78</f>
        <v>1310</v>
      </c>
      <c r="L76" s="250">
        <f>L77+L78</f>
        <v>1310</v>
      </c>
    </row>
    <row r="77" spans="1:12" ht="28.5">
      <c r="A77" s="303" t="s">
        <v>77</v>
      </c>
      <c r="B77" s="326">
        <v>969</v>
      </c>
      <c r="C77" s="338">
        <v>705</v>
      </c>
      <c r="D77" s="396" t="s">
        <v>314</v>
      </c>
      <c r="E77" s="397"/>
      <c r="F77" s="101">
        <v>200</v>
      </c>
      <c r="G77" s="61">
        <v>62.8</v>
      </c>
      <c r="H77" s="61"/>
      <c r="I77" s="61">
        <v>60</v>
      </c>
      <c r="J77" s="61"/>
      <c r="K77" s="61">
        <v>70</v>
      </c>
      <c r="L77" s="62">
        <v>70</v>
      </c>
    </row>
    <row r="78" spans="1:12" s="5" customFormat="1" ht="15">
      <c r="A78" s="312" t="s">
        <v>270</v>
      </c>
      <c r="B78" s="327">
        <v>969</v>
      </c>
      <c r="C78" s="338">
        <v>709</v>
      </c>
      <c r="D78" s="464"/>
      <c r="E78" s="414"/>
      <c r="F78" s="310"/>
      <c r="G78" s="43">
        <f>G79+G80+G81+G83+G82</f>
        <v>1921</v>
      </c>
      <c r="H78" s="43"/>
      <c r="I78" s="43">
        <f>I79+I80+I81+I83+I82</f>
        <v>586</v>
      </c>
      <c r="J78" s="43"/>
      <c r="K78" s="43">
        <f>K79+K80+K81+K83+K82</f>
        <v>1240</v>
      </c>
      <c r="L78" s="47">
        <f>L79+L80+L81+L83+L82</f>
        <v>1240</v>
      </c>
    </row>
    <row r="79" spans="1:12" s="5" customFormat="1" ht="28.5">
      <c r="A79" s="291" t="s">
        <v>312</v>
      </c>
      <c r="B79" s="326">
        <v>969</v>
      </c>
      <c r="C79" s="339">
        <v>709</v>
      </c>
      <c r="D79" s="519" t="s">
        <v>315</v>
      </c>
      <c r="E79" s="523"/>
      <c r="F79" s="537">
        <v>200</v>
      </c>
      <c r="G79" s="538">
        <v>386</v>
      </c>
      <c r="H79" s="538"/>
      <c r="I79" s="508">
        <v>240</v>
      </c>
      <c r="J79" s="508"/>
      <c r="K79" s="508">
        <v>300</v>
      </c>
      <c r="L79" s="510">
        <v>300</v>
      </c>
    </row>
    <row r="80" spans="1:12" s="5" customFormat="1" ht="42.75">
      <c r="A80" s="291" t="s">
        <v>313</v>
      </c>
      <c r="B80" s="326">
        <v>969</v>
      </c>
      <c r="C80" s="339">
        <v>709</v>
      </c>
      <c r="D80" s="519" t="s">
        <v>316</v>
      </c>
      <c r="E80" s="523"/>
      <c r="F80" s="537">
        <v>200</v>
      </c>
      <c r="G80" s="538">
        <v>624</v>
      </c>
      <c r="H80" s="538"/>
      <c r="I80" s="508">
        <v>203</v>
      </c>
      <c r="J80" s="508"/>
      <c r="K80" s="508">
        <v>250</v>
      </c>
      <c r="L80" s="510">
        <v>250</v>
      </c>
    </row>
    <row r="81" spans="1:12" s="5" customFormat="1" ht="42.75">
      <c r="A81" s="291" t="s">
        <v>294</v>
      </c>
      <c r="B81" s="326">
        <v>969</v>
      </c>
      <c r="C81" s="339">
        <v>709</v>
      </c>
      <c r="D81" s="519" t="s">
        <v>318</v>
      </c>
      <c r="E81" s="523"/>
      <c r="F81" s="537">
        <v>200</v>
      </c>
      <c r="G81" s="538">
        <v>215</v>
      </c>
      <c r="H81" s="538"/>
      <c r="I81" s="508">
        <v>40</v>
      </c>
      <c r="J81" s="508"/>
      <c r="K81" s="508">
        <v>190</v>
      </c>
      <c r="L81" s="510">
        <v>190</v>
      </c>
    </row>
    <row r="82" spans="1:12" s="5" customFormat="1" ht="57">
      <c r="A82" s="291" t="s">
        <v>338</v>
      </c>
      <c r="B82" s="328">
        <v>969</v>
      </c>
      <c r="C82" s="339">
        <v>709</v>
      </c>
      <c r="D82" s="519" t="s">
        <v>322</v>
      </c>
      <c r="E82" s="520"/>
      <c r="F82" s="537">
        <v>200</v>
      </c>
      <c r="G82" s="538">
        <v>200</v>
      </c>
      <c r="H82" s="538"/>
      <c r="I82" s="508">
        <v>40</v>
      </c>
      <c r="J82" s="508"/>
      <c r="K82" s="508">
        <v>250</v>
      </c>
      <c r="L82" s="510">
        <v>250</v>
      </c>
    </row>
    <row r="83" spans="1:12" s="5" customFormat="1" ht="71.25">
      <c r="A83" s="291" t="s">
        <v>295</v>
      </c>
      <c r="B83" s="326">
        <v>969</v>
      </c>
      <c r="C83" s="339">
        <v>709</v>
      </c>
      <c r="D83" s="519" t="s">
        <v>319</v>
      </c>
      <c r="E83" s="523"/>
      <c r="F83" s="537">
        <v>200</v>
      </c>
      <c r="G83" s="538">
        <v>496</v>
      </c>
      <c r="H83" s="538"/>
      <c r="I83" s="508">
        <v>63</v>
      </c>
      <c r="J83" s="508"/>
      <c r="K83" s="508">
        <v>250</v>
      </c>
      <c r="L83" s="510">
        <v>250</v>
      </c>
    </row>
    <row r="84" spans="1:12" s="3" customFormat="1" ht="21.75" customHeight="1">
      <c r="A84" s="298" t="s">
        <v>56</v>
      </c>
      <c r="B84" s="325">
        <v>969</v>
      </c>
      <c r="C84" s="334">
        <v>800</v>
      </c>
      <c r="D84" s="403"/>
      <c r="E84" s="397"/>
      <c r="F84" s="106"/>
      <c r="G84" s="249">
        <f>G85+G87</f>
        <v>15469.900000000001</v>
      </c>
      <c r="H84" s="249"/>
      <c r="I84" s="249">
        <f>I85+I87</f>
        <v>5669</v>
      </c>
      <c r="J84" s="249"/>
      <c r="K84" s="249">
        <f>K85+K87</f>
        <v>8000</v>
      </c>
      <c r="L84" s="250">
        <f>L85+L87</f>
        <v>8667</v>
      </c>
    </row>
    <row r="85" spans="1:12" s="119" customFormat="1" ht="15">
      <c r="A85" s="312" t="s">
        <v>39</v>
      </c>
      <c r="B85" s="327">
        <v>969</v>
      </c>
      <c r="C85" s="338">
        <v>801</v>
      </c>
      <c r="D85" s="401"/>
      <c r="E85" s="402"/>
      <c r="F85" s="310"/>
      <c r="G85" s="43">
        <f>G86</f>
        <v>11951.1</v>
      </c>
      <c r="H85" s="43"/>
      <c r="I85" s="43">
        <f>I86</f>
        <v>4494</v>
      </c>
      <c r="J85" s="43"/>
      <c r="K85" s="43">
        <f>K86</f>
        <v>6500</v>
      </c>
      <c r="L85" s="47">
        <f>L86</f>
        <v>7000</v>
      </c>
    </row>
    <row r="86" spans="1:12" s="5" customFormat="1" ht="28.5">
      <c r="A86" s="291" t="s">
        <v>182</v>
      </c>
      <c r="B86" s="328">
        <v>969</v>
      </c>
      <c r="C86" s="339">
        <v>801</v>
      </c>
      <c r="D86" s="400" t="s">
        <v>320</v>
      </c>
      <c r="E86" s="399"/>
      <c r="F86" s="102">
        <v>200</v>
      </c>
      <c r="G86" s="63">
        <v>11951.1</v>
      </c>
      <c r="H86" s="63"/>
      <c r="I86" s="61">
        <v>4494</v>
      </c>
      <c r="J86" s="61"/>
      <c r="K86" s="61">
        <v>6500</v>
      </c>
      <c r="L86" s="62">
        <v>7000</v>
      </c>
    </row>
    <row r="87" spans="1:12" s="5" customFormat="1" ht="15">
      <c r="A87" s="312" t="s">
        <v>78</v>
      </c>
      <c r="B87" s="327">
        <v>969</v>
      </c>
      <c r="C87" s="338">
        <v>804</v>
      </c>
      <c r="D87" s="401"/>
      <c r="E87" s="402"/>
      <c r="F87" s="310"/>
      <c r="G87" s="43">
        <f>G89+G90</f>
        <v>3518.8</v>
      </c>
      <c r="H87" s="43"/>
      <c r="I87" s="43">
        <f>I88+I89+I90</f>
        <v>1175</v>
      </c>
      <c r="J87" s="43"/>
      <c r="K87" s="43">
        <f>K89+K90</f>
        <v>1500</v>
      </c>
      <c r="L87" s="47">
        <v>1667</v>
      </c>
    </row>
    <row r="88" spans="1:12" s="5" customFormat="1" ht="28.5">
      <c r="A88" s="291" t="s">
        <v>312</v>
      </c>
      <c r="B88" s="326">
        <v>969</v>
      </c>
      <c r="C88" s="339">
        <v>804</v>
      </c>
      <c r="D88" s="400" t="s">
        <v>315</v>
      </c>
      <c r="E88" s="397"/>
      <c r="F88" s="102">
        <v>200</v>
      </c>
      <c r="G88" s="43">
        <v>0</v>
      </c>
      <c r="H88" s="43"/>
      <c r="I88" s="43">
        <v>160</v>
      </c>
      <c r="J88" s="43"/>
      <c r="K88" s="43">
        <v>0</v>
      </c>
      <c r="L88" s="47">
        <v>0</v>
      </c>
    </row>
    <row r="89" spans="1:12" s="5" customFormat="1" ht="28.5">
      <c r="A89" s="291" t="s">
        <v>317</v>
      </c>
      <c r="B89" s="328">
        <v>969</v>
      </c>
      <c r="C89" s="339">
        <v>804</v>
      </c>
      <c r="D89" s="400" t="s">
        <v>321</v>
      </c>
      <c r="E89" s="399"/>
      <c r="F89" s="102">
        <v>200</v>
      </c>
      <c r="G89" s="63">
        <v>3168.8</v>
      </c>
      <c r="H89" s="63"/>
      <c r="I89" s="61">
        <v>932</v>
      </c>
      <c r="J89" s="61"/>
      <c r="K89" s="61">
        <v>1250</v>
      </c>
      <c r="L89" s="62">
        <v>1500</v>
      </c>
    </row>
    <row r="90" spans="1:12" s="5" customFormat="1" ht="114">
      <c r="A90" s="291" t="s">
        <v>334</v>
      </c>
      <c r="B90" s="539">
        <v>969</v>
      </c>
      <c r="C90" s="540">
        <v>804</v>
      </c>
      <c r="D90" s="519" t="s">
        <v>337</v>
      </c>
      <c r="E90" s="528"/>
      <c r="F90" s="537">
        <v>200</v>
      </c>
      <c r="G90" s="538">
        <v>350</v>
      </c>
      <c r="H90" s="538"/>
      <c r="I90" s="508">
        <v>83</v>
      </c>
      <c r="J90" s="508"/>
      <c r="K90" s="508">
        <v>250</v>
      </c>
      <c r="L90" s="510">
        <v>250</v>
      </c>
    </row>
    <row r="91" spans="1:12" s="3" customFormat="1" ht="18.75" customHeight="1">
      <c r="A91" s="298" t="s">
        <v>16</v>
      </c>
      <c r="B91" s="325">
        <v>969</v>
      </c>
      <c r="C91" s="334">
        <v>1000</v>
      </c>
      <c r="D91" s="403"/>
      <c r="E91" s="397"/>
      <c r="F91" s="106"/>
      <c r="G91" s="249">
        <f>G96+G94+G92</f>
        <v>19627.399999999998</v>
      </c>
      <c r="H91" s="249"/>
      <c r="I91" s="249">
        <f>I96+I94+I92</f>
        <v>20671.600000000002</v>
      </c>
      <c r="J91" s="249"/>
      <c r="K91" s="249">
        <f>K96+K94+K92</f>
        <v>21476.4</v>
      </c>
      <c r="L91" s="250">
        <f>L96+L94+L92</f>
        <v>22352.000000000004</v>
      </c>
    </row>
    <row r="92" spans="1:12" s="3" customFormat="1" ht="18.75" customHeight="1">
      <c r="A92" s="312" t="s">
        <v>339</v>
      </c>
      <c r="B92" s="327">
        <v>969</v>
      </c>
      <c r="C92" s="340">
        <v>1001</v>
      </c>
      <c r="D92" s="401"/>
      <c r="E92" s="402"/>
      <c r="F92" s="310"/>
      <c r="G92" s="43">
        <f>G93</f>
        <v>141</v>
      </c>
      <c r="H92" s="43"/>
      <c r="I92" s="43">
        <v>269.2</v>
      </c>
      <c r="J92" s="43"/>
      <c r="K92" s="43">
        <f>K93</f>
        <v>280.2</v>
      </c>
      <c r="L92" s="47">
        <f>L93</f>
        <v>291.4</v>
      </c>
    </row>
    <row r="93" spans="1:12" s="3" customFormat="1" ht="57" customHeight="1">
      <c r="A93" s="291" t="s">
        <v>342</v>
      </c>
      <c r="B93" s="541">
        <v>969</v>
      </c>
      <c r="C93" s="542" t="s">
        <v>340</v>
      </c>
      <c r="D93" s="534" t="s">
        <v>341</v>
      </c>
      <c r="E93" s="523"/>
      <c r="F93" s="521">
        <v>300</v>
      </c>
      <c r="G93" s="508">
        <v>141</v>
      </c>
      <c r="H93" s="508"/>
      <c r="I93" s="508">
        <v>269.4</v>
      </c>
      <c r="J93" s="508"/>
      <c r="K93" s="508">
        <v>280.2</v>
      </c>
      <c r="L93" s="510">
        <v>291.4</v>
      </c>
    </row>
    <row r="94" spans="1:12" s="3" customFormat="1" ht="21" customHeight="1">
      <c r="A94" s="291" t="s">
        <v>348</v>
      </c>
      <c r="B94" s="326">
        <v>969</v>
      </c>
      <c r="C94" s="314"/>
      <c r="D94" s="361"/>
      <c r="E94" s="362"/>
      <c r="F94" s="99"/>
      <c r="G94" s="388">
        <f>G95</f>
        <v>225.6</v>
      </c>
      <c r="H94" s="388"/>
      <c r="I94" s="388">
        <f>I95</f>
        <v>735</v>
      </c>
      <c r="J94" s="388"/>
      <c r="K94" s="388">
        <v>764</v>
      </c>
      <c r="L94" s="389">
        <f>L95</f>
        <v>794.2</v>
      </c>
    </row>
    <row r="95" spans="1:12" s="3" customFormat="1" ht="57" customHeight="1">
      <c r="A95" s="291" t="s">
        <v>349</v>
      </c>
      <c r="B95" s="541">
        <v>969</v>
      </c>
      <c r="C95" s="542" t="s">
        <v>350</v>
      </c>
      <c r="D95" s="534" t="s">
        <v>351</v>
      </c>
      <c r="E95" s="523"/>
      <c r="F95" s="521">
        <v>300</v>
      </c>
      <c r="G95" s="508">
        <v>225.6</v>
      </c>
      <c r="H95" s="508"/>
      <c r="I95" s="508">
        <v>735</v>
      </c>
      <c r="J95" s="508"/>
      <c r="K95" s="508">
        <v>763.8</v>
      </c>
      <c r="L95" s="510">
        <v>794.2</v>
      </c>
    </row>
    <row r="96" spans="1:12" s="5" customFormat="1" ht="15">
      <c r="A96" s="312" t="s">
        <v>17</v>
      </c>
      <c r="B96" s="327">
        <v>969</v>
      </c>
      <c r="C96" s="341">
        <v>1004</v>
      </c>
      <c r="D96" s="401"/>
      <c r="E96" s="402"/>
      <c r="F96" s="310"/>
      <c r="G96" s="43">
        <f>G97+G98</f>
        <v>19260.8</v>
      </c>
      <c r="H96" s="43"/>
      <c r="I96" s="43">
        <f>I97+I98</f>
        <v>19667.4</v>
      </c>
      <c r="J96" s="43"/>
      <c r="K96" s="43">
        <f>K97+K98</f>
        <v>20432.2</v>
      </c>
      <c r="L96" s="47">
        <f>L97+L98</f>
        <v>21266.4</v>
      </c>
    </row>
    <row r="97" spans="1:12" s="5" customFormat="1" ht="57">
      <c r="A97" s="291" t="s">
        <v>323</v>
      </c>
      <c r="B97" s="543">
        <v>969</v>
      </c>
      <c r="C97" s="542" t="s">
        <v>325</v>
      </c>
      <c r="D97" s="519" t="s">
        <v>326</v>
      </c>
      <c r="E97" s="520"/>
      <c r="F97" s="537">
        <v>300</v>
      </c>
      <c r="G97" s="508">
        <v>12709</v>
      </c>
      <c r="H97" s="538"/>
      <c r="I97" s="508">
        <v>13131.5</v>
      </c>
      <c r="J97" s="508"/>
      <c r="K97" s="508">
        <v>13642.5</v>
      </c>
      <c r="L97" s="510">
        <v>14199.4</v>
      </c>
    </row>
    <row r="98" spans="1:12" s="5" customFormat="1" ht="57">
      <c r="A98" s="291" t="s">
        <v>324</v>
      </c>
      <c r="B98" s="543">
        <v>969</v>
      </c>
      <c r="C98" s="542" t="s">
        <v>325</v>
      </c>
      <c r="D98" s="519" t="s">
        <v>327</v>
      </c>
      <c r="E98" s="520"/>
      <c r="F98" s="537">
        <v>300</v>
      </c>
      <c r="G98" s="508">
        <v>6551.8</v>
      </c>
      <c r="H98" s="538"/>
      <c r="I98" s="508">
        <v>6535.9</v>
      </c>
      <c r="J98" s="508"/>
      <c r="K98" s="508">
        <v>6789.7</v>
      </c>
      <c r="L98" s="510">
        <v>7067</v>
      </c>
    </row>
    <row r="99" spans="1:12" s="3" customFormat="1" ht="18" customHeight="1">
      <c r="A99" s="298" t="s">
        <v>54</v>
      </c>
      <c r="B99" s="325">
        <v>969</v>
      </c>
      <c r="C99" s="342">
        <v>1100</v>
      </c>
      <c r="D99" s="403"/>
      <c r="E99" s="399"/>
      <c r="F99" s="106"/>
      <c r="G99" s="249">
        <f>G100</f>
        <v>750</v>
      </c>
      <c r="H99" s="249"/>
      <c r="I99" s="249">
        <f aca="true" t="shared" si="0" ref="I99:L100">I100</f>
        <v>210</v>
      </c>
      <c r="J99" s="249"/>
      <c r="K99" s="249">
        <f t="shared" si="0"/>
        <v>400</v>
      </c>
      <c r="L99" s="250">
        <f t="shared" si="0"/>
        <v>500</v>
      </c>
    </row>
    <row r="100" spans="1:12" s="108" customFormat="1" ht="21" customHeight="1">
      <c r="A100" s="304" t="s">
        <v>269</v>
      </c>
      <c r="B100" s="326">
        <v>969</v>
      </c>
      <c r="C100" s="314">
        <v>1101</v>
      </c>
      <c r="D100" s="283"/>
      <c r="E100" s="288"/>
      <c r="F100" s="306"/>
      <c r="G100" s="307">
        <f>G101</f>
        <v>750</v>
      </c>
      <c r="H100" s="307"/>
      <c r="I100" s="61">
        <f t="shared" si="0"/>
        <v>210</v>
      </c>
      <c r="J100" s="61"/>
      <c r="K100" s="43">
        <f t="shared" si="0"/>
        <v>400</v>
      </c>
      <c r="L100" s="47">
        <f t="shared" si="0"/>
        <v>500</v>
      </c>
    </row>
    <row r="101" spans="1:12" s="108" customFormat="1" ht="85.5">
      <c r="A101" s="305" t="s">
        <v>328</v>
      </c>
      <c r="B101" s="541">
        <v>969</v>
      </c>
      <c r="C101" s="542" t="s">
        <v>329</v>
      </c>
      <c r="D101" s="534" t="s">
        <v>330</v>
      </c>
      <c r="E101" s="523"/>
      <c r="F101" s="511">
        <v>200</v>
      </c>
      <c r="G101" s="544">
        <v>750</v>
      </c>
      <c r="H101" s="544"/>
      <c r="I101" s="508">
        <v>210</v>
      </c>
      <c r="J101" s="508"/>
      <c r="K101" s="545">
        <v>400</v>
      </c>
      <c r="L101" s="546">
        <v>500</v>
      </c>
    </row>
    <row r="102" spans="1:12" s="3" customFormat="1" ht="18" customHeight="1">
      <c r="A102" s="49" t="s">
        <v>55</v>
      </c>
      <c r="B102" s="329">
        <v>969</v>
      </c>
      <c r="C102" s="343" t="s">
        <v>332</v>
      </c>
      <c r="D102" s="477"/>
      <c r="E102" s="478"/>
      <c r="F102" s="251"/>
      <c r="G102" s="50">
        <f>G103</f>
        <v>570</v>
      </c>
      <c r="H102" s="50"/>
      <c r="I102" s="50">
        <f aca="true" t="shared" si="1" ref="I102:L103">I103</f>
        <v>604.5</v>
      </c>
      <c r="J102" s="50"/>
      <c r="K102" s="50">
        <f t="shared" si="1"/>
        <v>600</v>
      </c>
      <c r="L102" s="64">
        <f t="shared" si="1"/>
        <v>600</v>
      </c>
    </row>
    <row r="103" spans="1:12" ht="15">
      <c r="A103" s="12" t="s">
        <v>12</v>
      </c>
      <c r="B103" s="327">
        <v>969</v>
      </c>
      <c r="C103" s="341" t="s">
        <v>332</v>
      </c>
      <c r="D103" s="479"/>
      <c r="E103" s="399"/>
      <c r="F103" s="99"/>
      <c r="G103" s="43">
        <f>G104</f>
        <v>570</v>
      </c>
      <c r="H103" s="43"/>
      <c r="I103" s="43">
        <f t="shared" si="1"/>
        <v>604.5</v>
      </c>
      <c r="J103" s="43"/>
      <c r="K103" s="43">
        <f t="shared" si="1"/>
        <v>600</v>
      </c>
      <c r="L103" s="47">
        <f t="shared" si="1"/>
        <v>600</v>
      </c>
    </row>
    <row r="104" spans="1:12" ht="28.5">
      <c r="A104" s="294" t="s">
        <v>331</v>
      </c>
      <c r="B104" s="330">
        <v>969</v>
      </c>
      <c r="C104" s="344" t="s">
        <v>332</v>
      </c>
      <c r="D104" s="396" t="s">
        <v>333</v>
      </c>
      <c r="E104" s="397"/>
      <c r="F104" s="262">
        <v>200</v>
      </c>
      <c r="G104" s="263">
        <v>570</v>
      </c>
      <c r="H104" s="393"/>
      <c r="I104" s="263">
        <v>604.5</v>
      </c>
      <c r="J104" s="263"/>
      <c r="K104" s="263">
        <v>600</v>
      </c>
      <c r="L104" s="264">
        <v>600</v>
      </c>
    </row>
    <row r="105" spans="1:12" ht="15.75">
      <c r="A105" s="277" t="s">
        <v>75</v>
      </c>
      <c r="B105" s="278">
        <v>992</v>
      </c>
      <c r="C105" s="480" t="s">
        <v>71</v>
      </c>
      <c r="D105" s="481"/>
      <c r="E105" s="482"/>
      <c r="F105" s="378"/>
      <c r="G105" s="279">
        <f aca="true" t="shared" si="2" ref="G105:L106">G106</f>
        <v>7010</v>
      </c>
      <c r="H105" s="279"/>
      <c r="I105" s="279">
        <f t="shared" si="2"/>
        <v>0</v>
      </c>
      <c r="J105" s="279"/>
      <c r="K105" s="279">
        <f t="shared" si="2"/>
        <v>0</v>
      </c>
      <c r="L105" s="280">
        <f t="shared" si="2"/>
        <v>0</v>
      </c>
    </row>
    <row r="106" spans="1:12" ht="15.75">
      <c r="A106" s="7" t="s">
        <v>13</v>
      </c>
      <c r="B106" s="21">
        <v>992</v>
      </c>
      <c r="C106" s="483" t="s">
        <v>30</v>
      </c>
      <c r="D106" s="484"/>
      <c r="E106" s="485"/>
      <c r="F106" s="241"/>
      <c r="G106" s="60">
        <f t="shared" si="2"/>
        <v>7010</v>
      </c>
      <c r="H106" s="60"/>
      <c r="I106" s="60">
        <f t="shared" si="2"/>
        <v>0</v>
      </c>
      <c r="J106" s="60"/>
      <c r="K106" s="60">
        <f t="shared" si="2"/>
        <v>0</v>
      </c>
      <c r="L106" s="237">
        <f t="shared" si="2"/>
        <v>0</v>
      </c>
    </row>
    <row r="107" spans="1:12" s="108" customFormat="1" ht="13.5" customHeight="1">
      <c r="A107" s="355" t="s">
        <v>68</v>
      </c>
      <c r="B107" s="356">
        <v>992</v>
      </c>
      <c r="C107" s="486">
        <v>107</v>
      </c>
      <c r="D107" s="487"/>
      <c r="E107" s="488"/>
      <c r="F107" s="357"/>
      <c r="G107" s="358">
        <v>7010</v>
      </c>
      <c r="H107" s="358"/>
      <c r="I107" s="358">
        <v>0</v>
      </c>
      <c r="J107" s="358"/>
      <c r="K107" s="358">
        <v>0</v>
      </c>
      <c r="L107" s="359">
        <v>0</v>
      </c>
    </row>
    <row r="108" spans="1:12" ht="15">
      <c r="A108" s="258"/>
      <c r="B108" s="259"/>
      <c r="C108" s="260"/>
      <c r="D108" s="261"/>
      <c r="E108" s="262"/>
      <c r="F108" s="262"/>
      <c r="G108" s="263"/>
      <c r="H108" s="263"/>
      <c r="I108" s="263"/>
      <c r="J108" s="263"/>
      <c r="K108" s="263"/>
      <c r="L108" s="264"/>
    </row>
    <row r="109" spans="1:12" ht="15.75">
      <c r="A109" s="6" t="s">
        <v>22</v>
      </c>
      <c r="B109" s="476"/>
      <c r="C109" s="412"/>
      <c r="D109" s="412"/>
      <c r="E109" s="413"/>
      <c r="F109" s="98"/>
      <c r="G109" s="240"/>
      <c r="H109" s="240"/>
      <c r="I109" s="55"/>
      <c r="J109" s="55"/>
      <c r="K109" s="45"/>
      <c r="L109" s="46"/>
    </row>
    <row r="110" spans="1:12" s="3" customFormat="1" ht="17.25" customHeight="1">
      <c r="A110" s="7" t="s">
        <v>23</v>
      </c>
      <c r="B110" s="468"/>
      <c r="C110" s="469"/>
      <c r="D110" s="469"/>
      <c r="E110" s="470"/>
      <c r="F110" s="365"/>
      <c r="G110" s="366">
        <f>G13-G24</f>
        <v>-25065.400000000023</v>
      </c>
      <c r="H110" s="366"/>
      <c r="I110" s="366">
        <f>I13-I24</f>
        <v>-9920</v>
      </c>
      <c r="J110" s="366"/>
      <c r="K110" s="366">
        <f>K13-K24</f>
        <v>0</v>
      </c>
      <c r="L110" s="367">
        <f>L13-L24</f>
        <v>-2600</v>
      </c>
    </row>
    <row r="111" spans="1:12" s="108" customFormat="1" ht="14.25">
      <c r="A111" s="25" t="s">
        <v>25</v>
      </c>
      <c r="B111" s="471"/>
      <c r="C111" s="472"/>
      <c r="D111" s="472"/>
      <c r="E111" s="473"/>
      <c r="F111" s="368"/>
      <c r="G111" s="369"/>
      <c r="H111" s="369"/>
      <c r="I111" s="369">
        <f>-I110</f>
        <v>9920</v>
      </c>
      <c r="J111" s="369"/>
      <c r="K111" s="369">
        <f>-K110</f>
        <v>0</v>
      </c>
      <c r="L111" s="370">
        <f>-L110</f>
        <v>2600</v>
      </c>
    </row>
    <row r="112" spans="1:12" s="108" customFormat="1" ht="28.5">
      <c r="A112" s="25" t="s">
        <v>24</v>
      </c>
      <c r="B112" s="547" t="s">
        <v>26</v>
      </c>
      <c r="C112" s="526"/>
      <c r="D112" s="526"/>
      <c r="E112" s="548"/>
      <c r="F112" s="549">
        <v>45055.3</v>
      </c>
      <c r="G112" s="550">
        <f>F112+G13-G24</f>
        <v>19989.899999999994</v>
      </c>
      <c r="H112" s="550"/>
      <c r="I112" s="550">
        <f>G112+I13-I24</f>
        <v>10069.899999999994</v>
      </c>
      <c r="J112" s="550"/>
      <c r="K112" s="550">
        <f>I112+K13-K24</f>
        <v>10069.900000000009</v>
      </c>
      <c r="L112" s="551">
        <f>K112+L13-L24</f>
        <v>7469.900000000009</v>
      </c>
    </row>
    <row r="113" spans="1:12" ht="12.75">
      <c r="A113" s="10"/>
      <c r="B113" s="476"/>
      <c r="C113" s="412"/>
      <c r="D113" s="412"/>
      <c r="E113" s="413"/>
      <c r="F113" s="98"/>
      <c r="G113" s="240"/>
      <c r="H113" s="240"/>
      <c r="I113" s="240"/>
      <c r="J113" s="240"/>
      <c r="K113" s="45"/>
      <c r="L113" s="46"/>
    </row>
    <row r="114" spans="1:12" ht="15.75">
      <c r="A114" s="6" t="s">
        <v>27</v>
      </c>
      <c r="B114" s="476"/>
      <c r="C114" s="412"/>
      <c r="D114" s="412"/>
      <c r="E114" s="413"/>
      <c r="F114" s="98"/>
      <c r="G114" s="240"/>
      <c r="H114" s="240"/>
      <c r="I114" s="240"/>
      <c r="J114" s="240"/>
      <c r="K114" s="45"/>
      <c r="L114" s="46"/>
    </row>
    <row r="115" spans="1:12" ht="12.75">
      <c r="A115" s="13" t="s">
        <v>28</v>
      </c>
      <c r="B115" s="476"/>
      <c r="C115" s="412"/>
      <c r="D115" s="412"/>
      <c r="E115" s="413"/>
      <c r="F115" s="98"/>
      <c r="G115" s="240">
        <v>0</v>
      </c>
      <c r="H115" s="240"/>
      <c r="I115" s="240">
        <v>0</v>
      </c>
      <c r="J115" s="240"/>
      <c r="K115" s="45">
        <v>0</v>
      </c>
      <c r="L115" s="46">
        <v>0</v>
      </c>
    </row>
    <row r="116" spans="1:12" ht="12.75">
      <c r="A116" s="48" t="s">
        <v>29</v>
      </c>
      <c r="B116" s="465"/>
      <c r="C116" s="466"/>
      <c r="D116" s="466"/>
      <c r="E116" s="467"/>
      <c r="F116" s="103"/>
      <c r="G116" s="243">
        <v>0</v>
      </c>
      <c r="H116" s="243"/>
      <c r="I116" s="243">
        <v>0</v>
      </c>
      <c r="J116" s="243"/>
      <c r="K116" s="244">
        <v>0</v>
      </c>
      <c r="L116" s="245">
        <v>0</v>
      </c>
    </row>
    <row r="119" spans="9:10" ht="12.75">
      <c r="I119" s="56"/>
      <c r="J119" s="56"/>
    </row>
  </sheetData>
  <sheetProtection/>
  <mergeCells count="107">
    <mergeCell ref="C19:E19"/>
    <mergeCell ref="A10:A12"/>
    <mergeCell ref="B10:B12"/>
    <mergeCell ref="C10:E12"/>
    <mergeCell ref="F10:G10"/>
    <mergeCell ref="H10:L10"/>
    <mergeCell ref="F11:F12"/>
    <mergeCell ref="G11:G12"/>
    <mergeCell ref="H11:I11"/>
    <mergeCell ref="C20:E20"/>
    <mergeCell ref="C21:E21"/>
    <mergeCell ref="C22:E22"/>
    <mergeCell ref="C23:E23"/>
    <mergeCell ref="D24:E24"/>
    <mergeCell ref="C14:E14"/>
    <mergeCell ref="C15:E15"/>
    <mergeCell ref="C16:E16"/>
    <mergeCell ref="C17:E17"/>
    <mergeCell ref="C18:E18"/>
    <mergeCell ref="C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C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101:E101"/>
    <mergeCell ref="D87:E87"/>
    <mergeCell ref="D89:E89"/>
    <mergeCell ref="D90:E90"/>
    <mergeCell ref="D91:E91"/>
    <mergeCell ref="D92:E92"/>
    <mergeCell ref="D93:E93"/>
    <mergeCell ref="D88:E88"/>
    <mergeCell ref="D103:E103"/>
    <mergeCell ref="D104:E104"/>
    <mergeCell ref="C105:E105"/>
    <mergeCell ref="C106:E106"/>
    <mergeCell ref="C107:E107"/>
    <mergeCell ref="D95:E95"/>
    <mergeCell ref="D96:E96"/>
    <mergeCell ref="D97:E97"/>
    <mergeCell ref="D98:E98"/>
    <mergeCell ref="D99:E99"/>
    <mergeCell ref="B115:E115"/>
    <mergeCell ref="B116:E116"/>
    <mergeCell ref="J11:L11"/>
    <mergeCell ref="B109:E109"/>
    <mergeCell ref="B110:E110"/>
    <mergeCell ref="B111:E111"/>
    <mergeCell ref="B112:E112"/>
    <mergeCell ref="B113:E113"/>
    <mergeCell ref="B114:E114"/>
    <mergeCell ref="D102:E102"/>
  </mergeCells>
  <printOptions horizontalCentered="1"/>
  <pageMargins left="0.6692913385826772" right="0.1968503937007874" top="0.2755905511811024" bottom="0.2362204724409449" header="0.1968503937007874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25">
      <selection activeCell="G33" sqref="G33:I33"/>
    </sheetView>
  </sheetViews>
  <sheetFormatPr defaultColWidth="9.140625" defaultRowHeight="12.75"/>
  <cols>
    <col min="1" max="1" width="92.00390625" style="0" customWidth="1"/>
    <col min="2" max="2" width="8.28125" style="0" customWidth="1"/>
    <col min="3" max="3" width="10.421875" style="0" customWidth="1"/>
    <col min="4" max="4" width="10.7109375" style="0" customWidth="1"/>
    <col min="5" max="5" width="7.421875" style="0" customWidth="1"/>
    <col min="6" max="6" width="14.421875" style="0" customWidth="1"/>
    <col min="7" max="7" width="13.00390625" style="0" customWidth="1"/>
    <col min="8" max="8" width="10.421875" style="0" customWidth="1"/>
    <col min="9" max="9" width="10.140625" style="0" customWidth="1"/>
  </cols>
  <sheetData>
    <row r="1" spans="1:6" ht="30.75" customHeight="1">
      <c r="A1" s="109" t="s">
        <v>196</v>
      </c>
      <c r="B1" s="109"/>
      <c r="C1" s="1"/>
      <c r="D1" s="1"/>
      <c r="E1" s="1"/>
      <c r="F1" s="1"/>
    </row>
    <row r="2" ht="18.75" customHeight="1">
      <c r="F2" s="107" t="s">
        <v>104</v>
      </c>
    </row>
    <row r="3" spans="1:9" ht="40.5" customHeight="1">
      <c r="A3" s="496" t="s">
        <v>105</v>
      </c>
      <c r="B3" s="498" t="s">
        <v>106</v>
      </c>
      <c r="C3" s="500" t="s">
        <v>107</v>
      </c>
      <c r="D3" s="500" t="s">
        <v>108</v>
      </c>
      <c r="E3" s="500" t="s">
        <v>109</v>
      </c>
      <c r="F3" s="501" t="s">
        <v>197</v>
      </c>
      <c r="G3" s="492">
        <v>2015</v>
      </c>
      <c r="H3" s="494">
        <v>2016</v>
      </c>
      <c r="I3" s="494">
        <v>2017</v>
      </c>
    </row>
    <row r="4" spans="1:9" ht="19.5" customHeight="1">
      <c r="A4" s="497"/>
      <c r="B4" s="499"/>
      <c r="C4" s="420"/>
      <c r="D4" s="420"/>
      <c r="E4" s="420"/>
      <c r="F4" s="502"/>
      <c r="G4" s="493"/>
      <c r="H4" s="495"/>
      <c r="I4" s="495"/>
    </row>
    <row r="5" spans="1:9" ht="33" customHeight="1">
      <c r="A5" s="127" t="s">
        <v>110</v>
      </c>
      <c r="B5" s="128"/>
      <c r="C5" s="129"/>
      <c r="D5" s="130"/>
      <c r="E5" s="130"/>
      <c r="F5" s="130"/>
      <c r="G5" s="131">
        <f>G7+G12</f>
        <v>4227.8</v>
      </c>
      <c r="H5" s="222">
        <f>H7+H12</f>
        <v>0</v>
      </c>
      <c r="I5" s="222">
        <f>I7+I12</f>
        <v>0</v>
      </c>
    </row>
    <row r="6" spans="1:9" ht="17.25" customHeight="1">
      <c r="A6" s="132" t="s">
        <v>111</v>
      </c>
      <c r="B6" s="133">
        <v>924</v>
      </c>
      <c r="C6" s="134">
        <v>100</v>
      </c>
      <c r="D6" s="135" t="s">
        <v>198</v>
      </c>
      <c r="E6" s="121"/>
      <c r="F6" s="121"/>
      <c r="G6" s="115">
        <f>G7+G12</f>
        <v>4227.8</v>
      </c>
      <c r="H6" s="223">
        <f>H7+H12</f>
        <v>0</v>
      </c>
      <c r="I6" s="223">
        <f>I7+I12</f>
        <v>0</v>
      </c>
    </row>
    <row r="7" spans="1:9" ht="37.5" customHeight="1">
      <c r="A7" s="136" t="s">
        <v>112</v>
      </c>
      <c r="B7" s="122">
        <v>924</v>
      </c>
      <c r="C7" s="120">
        <v>102</v>
      </c>
      <c r="D7" s="135" t="s">
        <v>198</v>
      </c>
      <c r="E7" s="114"/>
      <c r="F7" s="114"/>
      <c r="G7" s="117">
        <f aca="true" t="shared" si="0" ref="G7:I8">G8</f>
        <v>1044.3</v>
      </c>
      <c r="H7" s="224">
        <f t="shared" si="0"/>
        <v>0</v>
      </c>
      <c r="I7" s="224">
        <f t="shared" si="0"/>
        <v>0</v>
      </c>
    </row>
    <row r="8" spans="1:9" ht="16.5" customHeight="1">
      <c r="A8" s="137" t="s">
        <v>199</v>
      </c>
      <c r="B8" s="123">
        <v>924</v>
      </c>
      <c r="C8" s="124">
        <v>102</v>
      </c>
      <c r="D8" s="125" t="s">
        <v>113</v>
      </c>
      <c r="E8" s="125"/>
      <c r="F8" s="125"/>
      <c r="G8" s="138">
        <f t="shared" si="0"/>
        <v>1044.3</v>
      </c>
      <c r="H8" s="225">
        <f t="shared" si="0"/>
        <v>0</v>
      </c>
      <c r="I8" s="225">
        <f t="shared" si="0"/>
        <v>0</v>
      </c>
    </row>
    <row r="9" spans="1:9" ht="19.5" customHeight="1">
      <c r="A9" s="137" t="s">
        <v>200</v>
      </c>
      <c r="B9" s="123">
        <v>924</v>
      </c>
      <c r="C9" s="124">
        <v>102</v>
      </c>
      <c r="D9" s="125" t="s">
        <v>113</v>
      </c>
      <c r="E9" s="125" t="s">
        <v>201</v>
      </c>
      <c r="F9" s="125" t="s">
        <v>202</v>
      </c>
      <c r="G9" s="126">
        <f>G10+G11</f>
        <v>1044.3</v>
      </c>
      <c r="H9" s="226">
        <f>H10+H11</f>
        <v>0</v>
      </c>
      <c r="I9" s="226">
        <f>I10+I11</f>
        <v>0</v>
      </c>
    </row>
    <row r="10" spans="1:9" ht="18.75" customHeight="1">
      <c r="A10" s="137" t="s">
        <v>203</v>
      </c>
      <c r="B10" s="123">
        <v>924</v>
      </c>
      <c r="C10" s="124">
        <v>102</v>
      </c>
      <c r="D10" s="125" t="s">
        <v>113</v>
      </c>
      <c r="E10" s="125" t="s">
        <v>201</v>
      </c>
      <c r="F10" s="125" t="s">
        <v>204</v>
      </c>
      <c r="G10" s="126">
        <v>833.8</v>
      </c>
      <c r="H10" s="32"/>
      <c r="I10" s="32"/>
    </row>
    <row r="11" spans="1:9" ht="21" customHeight="1">
      <c r="A11" s="137" t="s">
        <v>205</v>
      </c>
      <c r="B11" s="123">
        <v>924</v>
      </c>
      <c r="C11" s="124">
        <v>102</v>
      </c>
      <c r="D11" s="125" t="s">
        <v>113</v>
      </c>
      <c r="E11" s="125" t="s">
        <v>201</v>
      </c>
      <c r="F11" s="125" t="s">
        <v>206</v>
      </c>
      <c r="G11" s="126">
        <v>210.5</v>
      </c>
      <c r="H11" s="32"/>
      <c r="I11" s="32"/>
    </row>
    <row r="12" spans="1:9" ht="16.5" customHeight="1">
      <c r="A12" s="139" t="s">
        <v>114</v>
      </c>
      <c r="B12" s="140">
        <v>924</v>
      </c>
      <c r="C12" s="141">
        <v>103</v>
      </c>
      <c r="D12" s="142"/>
      <c r="E12" s="142"/>
      <c r="F12" s="142"/>
      <c r="G12" s="143">
        <f>G13+G17+G20</f>
        <v>3183.5</v>
      </c>
      <c r="H12" s="227">
        <f>H13+H17+H20</f>
        <v>0</v>
      </c>
      <c r="I12" s="227">
        <f>I13+I17+I20</f>
        <v>0</v>
      </c>
    </row>
    <row r="13" spans="1:9" ht="26.25" customHeight="1">
      <c r="A13" s="11" t="s">
        <v>207</v>
      </c>
      <c r="B13" s="140">
        <v>924</v>
      </c>
      <c r="C13" s="141">
        <v>103</v>
      </c>
      <c r="D13" s="142" t="s">
        <v>115</v>
      </c>
      <c r="E13" s="142"/>
      <c r="F13" s="142"/>
      <c r="G13" s="143">
        <f>G14</f>
        <v>897.3</v>
      </c>
      <c r="H13" s="227">
        <f>H14</f>
        <v>0</v>
      </c>
      <c r="I13" s="227">
        <f>I14</f>
        <v>0</v>
      </c>
    </row>
    <row r="14" spans="1:9" ht="21.75" customHeight="1">
      <c r="A14" s="137" t="s">
        <v>200</v>
      </c>
      <c r="B14" s="123">
        <v>924</v>
      </c>
      <c r="C14" s="124">
        <v>103</v>
      </c>
      <c r="D14" s="125" t="s">
        <v>115</v>
      </c>
      <c r="E14" s="125" t="s">
        <v>201</v>
      </c>
      <c r="F14" s="125" t="s">
        <v>202</v>
      </c>
      <c r="G14" s="126">
        <f>G15+G16</f>
        <v>897.3</v>
      </c>
      <c r="H14" s="226">
        <f>H15+H16</f>
        <v>0</v>
      </c>
      <c r="I14" s="226">
        <f>I15+I16</f>
        <v>0</v>
      </c>
    </row>
    <row r="15" spans="1:9" ht="16.5" customHeight="1">
      <c r="A15" s="137" t="s">
        <v>203</v>
      </c>
      <c r="B15" s="123">
        <v>924</v>
      </c>
      <c r="C15" s="124">
        <v>103</v>
      </c>
      <c r="D15" s="125" t="s">
        <v>115</v>
      </c>
      <c r="E15" s="125" t="s">
        <v>201</v>
      </c>
      <c r="F15" s="125" t="s">
        <v>204</v>
      </c>
      <c r="G15" s="126">
        <v>700.4</v>
      </c>
      <c r="H15" s="32"/>
      <c r="I15" s="32"/>
    </row>
    <row r="16" spans="1:9" ht="22.5" customHeight="1">
      <c r="A16" s="137" t="s">
        <v>205</v>
      </c>
      <c r="B16" s="123">
        <v>924</v>
      </c>
      <c r="C16" s="124">
        <v>103</v>
      </c>
      <c r="D16" s="125" t="s">
        <v>115</v>
      </c>
      <c r="E16" s="125" t="s">
        <v>201</v>
      </c>
      <c r="F16" s="125" t="s">
        <v>206</v>
      </c>
      <c r="G16" s="126">
        <v>196.9</v>
      </c>
      <c r="H16" s="32"/>
      <c r="I16" s="32"/>
    </row>
    <row r="17" spans="1:9" ht="19.5" customHeight="1">
      <c r="A17" s="11" t="s">
        <v>116</v>
      </c>
      <c r="B17" s="140">
        <v>924</v>
      </c>
      <c r="C17" s="141">
        <v>103</v>
      </c>
      <c r="D17" s="142" t="s">
        <v>117</v>
      </c>
      <c r="E17" s="142"/>
      <c r="F17" s="142"/>
      <c r="G17" s="143">
        <f>G19</f>
        <v>239.2</v>
      </c>
      <c r="H17" s="227">
        <f>H19</f>
        <v>0</v>
      </c>
      <c r="I17" s="227">
        <f>I19</f>
        <v>0</v>
      </c>
    </row>
    <row r="18" spans="1:9" ht="17.25" customHeight="1">
      <c r="A18" s="137" t="s">
        <v>208</v>
      </c>
      <c r="B18" s="123">
        <v>924</v>
      </c>
      <c r="C18" s="124">
        <v>103</v>
      </c>
      <c r="D18" s="125" t="s">
        <v>117</v>
      </c>
      <c r="E18" s="125" t="s">
        <v>209</v>
      </c>
      <c r="F18" s="125" t="s">
        <v>210</v>
      </c>
      <c r="G18" s="126">
        <f>G19</f>
        <v>239.2</v>
      </c>
      <c r="H18" s="32"/>
      <c r="I18" s="32"/>
    </row>
    <row r="19" spans="1:9" ht="12.75" customHeight="1">
      <c r="A19" s="137" t="s">
        <v>211</v>
      </c>
      <c r="B19" s="123">
        <v>924</v>
      </c>
      <c r="C19" s="124">
        <v>103</v>
      </c>
      <c r="D19" s="125" t="s">
        <v>117</v>
      </c>
      <c r="E19" s="125" t="s">
        <v>209</v>
      </c>
      <c r="F19" s="125" t="s">
        <v>212</v>
      </c>
      <c r="G19" s="126">
        <v>239.2</v>
      </c>
      <c r="H19" s="32"/>
      <c r="I19" s="32"/>
    </row>
    <row r="20" spans="1:9" ht="17.25" customHeight="1">
      <c r="A20" s="11" t="s">
        <v>213</v>
      </c>
      <c r="B20" s="140">
        <v>924</v>
      </c>
      <c r="C20" s="141">
        <v>103</v>
      </c>
      <c r="D20" s="142" t="s">
        <v>119</v>
      </c>
      <c r="E20" s="142"/>
      <c r="F20" s="142"/>
      <c r="G20" s="143">
        <f>G21+G25+G27+G31+G32</f>
        <v>2047.0000000000002</v>
      </c>
      <c r="H20" s="227">
        <f>H21+H25+H27+H31+H32</f>
        <v>0</v>
      </c>
      <c r="I20" s="227">
        <f>I21+I25+I27+I31+I32</f>
        <v>0</v>
      </c>
    </row>
    <row r="21" spans="1:9" ht="18.75" customHeight="1">
      <c r="A21" s="144" t="s">
        <v>118</v>
      </c>
      <c r="B21" s="145">
        <v>924</v>
      </c>
      <c r="C21" s="146">
        <v>103</v>
      </c>
      <c r="D21" s="147" t="s">
        <v>119</v>
      </c>
      <c r="E21" s="147" t="s">
        <v>201</v>
      </c>
      <c r="F21" s="147" t="s">
        <v>214</v>
      </c>
      <c r="G21" s="143">
        <f>G22</f>
        <v>1946.6000000000001</v>
      </c>
      <c r="H21" s="227">
        <f>H22</f>
        <v>0</v>
      </c>
      <c r="I21" s="227">
        <f>I22</f>
        <v>0</v>
      </c>
    </row>
    <row r="22" spans="1:9" ht="18.75" customHeight="1">
      <c r="A22" s="148" t="s">
        <v>200</v>
      </c>
      <c r="B22" s="110">
        <v>924</v>
      </c>
      <c r="C22" s="111">
        <v>103</v>
      </c>
      <c r="D22" s="112" t="s">
        <v>119</v>
      </c>
      <c r="E22" s="112" t="s">
        <v>201</v>
      </c>
      <c r="F22" s="112" t="s">
        <v>202</v>
      </c>
      <c r="G22" s="113">
        <f>G23+G24</f>
        <v>1946.6000000000001</v>
      </c>
      <c r="H22" s="228">
        <f>H23+H24</f>
        <v>0</v>
      </c>
      <c r="I22" s="228">
        <f>I23+I24</f>
        <v>0</v>
      </c>
    </row>
    <row r="23" spans="1:9" ht="18.75" customHeight="1">
      <c r="A23" s="148" t="s">
        <v>203</v>
      </c>
      <c r="B23" s="110">
        <v>924</v>
      </c>
      <c r="C23" s="111">
        <v>103</v>
      </c>
      <c r="D23" s="112" t="s">
        <v>119</v>
      </c>
      <c r="E23" s="112" t="s">
        <v>201</v>
      </c>
      <c r="F23" s="112" t="s">
        <v>204</v>
      </c>
      <c r="G23" s="113">
        <v>1494.9</v>
      </c>
      <c r="H23" s="32"/>
      <c r="I23" s="32"/>
    </row>
    <row r="24" spans="1:9" ht="18.75" customHeight="1">
      <c r="A24" s="148" t="s">
        <v>205</v>
      </c>
      <c r="B24" s="110">
        <v>924</v>
      </c>
      <c r="C24" s="111">
        <v>103</v>
      </c>
      <c r="D24" s="112" t="s">
        <v>119</v>
      </c>
      <c r="E24" s="112" t="s">
        <v>201</v>
      </c>
      <c r="F24" s="112" t="s">
        <v>206</v>
      </c>
      <c r="G24" s="113">
        <v>451.7</v>
      </c>
      <c r="H24" s="32"/>
      <c r="I24" s="32"/>
    </row>
    <row r="25" spans="1:9" ht="18.75" customHeight="1">
      <c r="A25" s="149" t="s">
        <v>118</v>
      </c>
      <c r="B25" s="150">
        <v>924</v>
      </c>
      <c r="C25" s="151">
        <v>103</v>
      </c>
      <c r="D25" s="152" t="s">
        <v>215</v>
      </c>
      <c r="E25" s="152" t="s">
        <v>216</v>
      </c>
      <c r="F25" s="152" t="s">
        <v>214</v>
      </c>
      <c r="G25" s="153">
        <f>G26</f>
        <v>43.3</v>
      </c>
      <c r="H25" s="229">
        <f>H26</f>
        <v>0</v>
      </c>
      <c r="I25" s="229">
        <f>I26</f>
        <v>0</v>
      </c>
    </row>
    <row r="26" spans="1:9" ht="18" customHeight="1">
      <c r="A26" s="137" t="s">
        <v>217</v>
      </c>
      <c r="B26" s="110">
        <v>924</v>
      </c>
      <c r="C26" s="111">
        <v>103</v>
      </c>
      <c r="D26" s="112" t="s">
        <v>119</v>
      </c>
      <c r="E26" s="112" t="s">
        <v>216</v>
      </c>
      <c r="F26" s="112" t="s">
        <v>218</v>
      </c>
      <c r="G26" s="113">
        <v>43.3</v>
      </c>
      <c r="H26" s="32"/>
      <c r="I26" s="32"/>
    </row>
    <row r="27" spans="1:9" ht="21" customHeight="1">
      <c r="A27" s="149" t="s">
        <v>118</v>
      </c>
      <c r="B27" s="150">
        <v>924</v>
      </c>
      <c r="C27" s="151">
        <v>103</v>
      </c>
      <c r="D27" s="152" t="s">
        <v>215</v>
      </c>
      <c r="E27" s="152" t="s">
        <v>219</v>
      </c>
      <c r="F27" s="152" t="s">
        <v>214</v>
      </c>
      <c r="G27" s="116">
        <f>G28+G30</f>
        <v>44.4</v>
      </c>
      <c r="H27" s="230">
        <f>H28+H30</f>
        <v>0</v>
      </c>
      <c r="I27" s="230">
        <f>I28+I30</f>
        <v>0</v>
      </c>
    </row>
    <row r="28" spans="1:9" ht="18.75" customHeight="1">
      <c r="A28" s="148" t="s">
        <v>208</v>
      </c>
      <c r="B28" s="110">
        <v>924</v>
      </c>
      <c r="C28" s="111">
        <v>103</v>
      </c>
      <c r="D28" s="112" t="s">
        <v>215</v>
      </c>
      <c r="E28" s="112" t="s">
        <v>219</v>
      </c>
      <c r="F28" s="112" t="s">
        <v>210</v>
      </c>
      <c r="G28" s="113">
        <f>SUM(G29:G29)</f>
        <v>20.7</v>
      </c>
      <c r="H28" s="32"/>
      <c r="I28" s="32"/>
    </row>
    <row r="29" spans="1:9" ht="24" customHeight="1">
      <c r="A29" s="148" t="s">
        <v>211</v>
      </c>
      <c r="B29" s="110">
        <v>924</v>
      </c>
      <c r="C29" s="111">
        <v>103</v>
      </c>
      <c r="D29" s="112" t="s">
        <v>119</v>
      </c>
      <c r="E29" s="112" t="s">
        <v>219</v>
      </c>
      <c r="F29" s="112" t="s">
        <v>212</v>
      </c>
      <c r="G29" s="113">
        <v>20.7</v>
      </c>
      <c r="H29" s="32"/>
      <c r="I29" s="32"/>
    </row>
    <row r="30" spans="1:9" ht="14.25">
      <c r="A30" s="148" t="s">
        <v>220</v>
      </c>
      <c r="B30" s="110">
        <v>924</v>
      </c>
      <c r="C30" s="111">
        <v>103</v>
      </c>
      <c r="D30" s="112" t="s">
        <v>119</v>
      </c>
      <c r="E30" s="112" t="s">
        <v>219</v>
      </c>
      <c r="F30" s="112" t="s">
        <v>221</v>
      </c>
      <c r="G30" s="113">
        <v>23.7</v>
      </c>
      <c r="H30" s="32"/>
      <c r="I30" s="32"/>
    </row>
    <row r="31" spans="1:9" ht="18.75" customHeight="1">
      <c r="A31" s="154" t="s">
        <v>222</v>
      </c>
      <c r="B31" s="155">
        <v>924</v>
      </c>
      <c r="C31" s="156">
        <v>103</v>
      </c>
      <c r="D31" s="135" t="s">
        <v>119</v>
      </c>
      <c r="E31" s="135" t="s">
        <v>223</v>
      </c>
      <c r="F31" s="135" t="s">
        <v>224</v>
      </c>
      <c r="G31" s="116">
        <v>1</v>
      </c>
      <c r="H31" s="32"/>
      <c r="I31" s="32"/>
    </row>
    <row r="32" spans="1:9" ht="21.75" customHeight="1">
      <c r="A32" s="154" t="s">
        <v>222</v>
      </c>
      <c r="B32" s="155">
        <v>924</v>
      </c>
      <c r="C32" s="156">
        <v>103</v>
      </c>
      <c r="D32" s="135" t="s">
        <v>119</v>
      </c>
      <c r="E32" s="135" t="s">
        <v>225</v>
      </c>
      <c r="F32" s="135" t="s">
        <v>224</v>
      </c>
      <c r="G32" s="116">
        <v>11.7</v>
      </c>
      <c r="H32" s="231"/>
      <c r="I32" s="231"/>
    </row>
    <row r="33" spans="1:9" ht="32.25" customHeight="1">
      <c r="A33" s="158" t="s">
        <v>123</v>
      </c>
      <c r="B33" s="159"/>
      <c r="C33" s="160"/>
      <c r="D33" s="161"/>
      <c r="E33" s="161"/>
      <c r="F33" s="161"/>
      <c r="G33" s="162">
        <f>G34+G204+G200+G160+G149+G128+G95+G92+G87</f>
        <v>109809.79999999999</v>
      </c>
      <c r="H33" s="162">
        <f>H34+H204+H200+H160+H149+H128+H95+H92+H87</f>
        <v>0</v>
      </c>
      <c r="I33" s="162">
        <f>I34+I204+I200+I160+I149+I128+I95+I92+I87</f>
        <v>0</v>
      </c>
    </row>
    <row r="34" spans="1:7" ht="21.75" customHeight="1">
      <c r="A34" s="163" t="s">
        <v>111</v>
      </c>
      <c r="B34" s="140">
        <v>969</v>
      </c>
      <c r="C34" s="141">
        <v>100</v>
      </c>
      <c r="D34" s="135" t="s">
        <v>198</v>
      </c>
      <c r="E34" s="147"/>
      <c r="F34" s="147"/>
      <c r="G34" s="143">
        <f>G35+G67+G70</f>
        <v>20082</v>
      </c>
    </row>
    <row r="35" spans="1:7" ht="19.5" customHeight="1">
      <c r="A35" s="164" t="s">
        <v>124</v>
      </c>
      <c r="B35" s="165">
        <v>969</v>
      </c>
      <c r="C35" s="166">
        <v>104</v>
      </c>
      <c r="D35" s="135" t="s">
        <v>198</v>
      </c>
      <c r="E35" s="167"/>
      <c r="F35" s="167"/>
      <c r="G35" s="138">
        <f>G36+G40+G64</f>
        <v>17860</v>
      </c>
    </row>
    <row r="36" spans="1:7" ht="19.5" customHeight="1">
      <c r="A36" s="168" t="s">
        <v>231</v>
      </c>
      <c r="B36" s="123">
        <v>969</v>
      </c>
      <c r="C36" s="124">
        <v>104</v>
      </c>
      <c r="D36" s="125" t="s">
        <v>125</v>
      </c>
      <c r="E36" s="125"/>
      <c r="F36" s="125"/>
      <c r="G36" s="138">
        <f>G37</f>
        <v>1044.3</v>
      </c>
    </row>
    <row r="37" spans="1:7" ht="18" customHeight="1">
      <c r="A37" s="137" t="s">
        <v>200</v>
      </c>
      <c r="B37" s="169">
        <v>969</v>
      </c>
      <c r="C37" s="124">
        <v>104</v>
      </c>
      <c r="D37" s="125" t="s">
        <v>125</v>
      </c>
      <c r="E37" s="125" t="s">
        <v>201</v>
      </c>
      <c r="F37" s="125" t="s">
        <v>202</v>
      </c>
      <c r="G37" s="126">
        <f>G38+G39</f>
        <v>1044.3</v>
      </c>
    </row>
    <row r="38" spans="1:7" ht="18.75" customHeight="1">
      <c r="A38" s="137" t="s">
        <v>203</v>
      </c>
      <c r="B38" s="169">
        <v>969</v>
      </c>
      <c r="C38" s="124">
        <v>104</v>
      </c>
      <c r="D38" s="125" t="s">
        <v>125</v>
      </c>
      <c r="E38" s="125" t="s">
        <v>201</v>
      </c>
      <c r="F38" s="125" t="s">
        <v>204</v>
      </c>
      <c r="G38" s="126">
        <v>833.8</v>
      </c>
    </row>
    <row r="39" spans="1:7" ht="16.5" customHeight="1">
      <c r="A39" s="137" t="s">
        <v>205</v>
      </c>
      <c r="B39" s="169">
        <v>969</v>
      </c>
      <c r="C39" s="124">
        <v>104</v>
      </c>
      <c r="D39" s="125" t="s">
        <v>125</v>
      </c>
      <c r="E39" s="125" t="s">
        <v>201</v>
      </c>
      <c r="F39" s="125" t="s">
        <v>206</v>
      </c>
      <c r="G39" s="126">
        <v>210.5</v>
      </c>
    </row>
    <row r="40" spans="1:7" ht="18.75" customHeight="1">
      <c r="A40" s="157" t="s">
        <v>126</v>
      </c>
      <c r="B40" s="165">
        <v>969</v>
      </c>
      <c r="C40" s="166">
        <v>104</v>
      </c>
      <c r="D40" s="167" t="s">
        <v>127</v>
      </c>
      <c r="E40" s="167"/>
      <c r="F40" s="167"/>
      <c r="G40" s="138">
        <f>G41+G44+G45+G52+G62+G63</f>
        <v>16810.4</v>
      </c>
    </row>
    <row r="41" spans="1:7" ht="21" customHeight="1">
      <c r="A41" s="157" t="s">
        <v>200</v>
      </c>
      <c r="B41" s="165">
        <v>969</v>
      </c>
      <c r="C41" s="166">
        <v>104</v>
      </c>
      <c r="D41" s="167" t="s">
        <v>127</v>
      </c>
      <c r="E41" s="167" t="s">
        <v>201</v>
      </c>
      <c r="F41" s="167" t="s">
        <v>202</v>
      </c>
      <c r="G41" s="138">
        <f>SUM(G42:G43)</f>
        <v>15645.900000000001</v>
      </c>
    </row>
    <row r="42" spans="1:7" ht="18" customHeight="1">
      <c r="A42" s="137" t="s">
        <v>203</v>
      </c>
      <c r="B42" s="123">
        <v>969</v>
      </c>
      <c r="C42" s="124">
        <v>104</v>
      </c>
      <c r="D42" s="125" t="s">
        <v>127</v>
      </c>
      <c r="E42" s="125" t="s">
        <v>201</v>
      </c>
      <c r="F42" s="125" t="s">
        <v>204</v>
      </c>
      <c r="G42" s="126">
        <v>12040.1</v>
      </c>
    </row>
    <row r="43" spans="1:7" ht="21" customHeight="1">
      <c r="A43" s="148" t="s">
        <v>205</v>
      </c>
      <c r="B43" s="110">
        <v>969</v>
      </c>
      <c r="C43" s="111">
        <v>104</v>
      </c>
      <c r="D43" s="112" t="s">
        <v>127</v>
      </c>
      <c r="E43" s="112" t="s">
        <v>201</v>
      </c>
      <c r="F43" s="112" t="s">
        <v>206</v>
      </c>
      <c r="G43" s="113">
        <v>3605.8</v>
      </c>
    </row>
    <row r="44" spans="1:7" ht="18" customHeight="1">
      <c r="A44" s="170" t="s">
        <v>232</v>
      </c>
      <c r="B44" s="171">
        <v>969</v>
      </c>
      <c r="C44" s="172">
        <v>104</v>
      </c>
      <c r="D44" s="173" t="s">
        <v>127</v>
      </c>
      <c r="E44" s="173" t="s">
        <v>233</v>
      </c>
      <c r="F44" s="173" t="s">
        <v>234</v>
      </c>
      <c r="G44" s="174">
        <v>0.4</v>
      </c>
    </row>
    <row r="45" spans="1:7" ht="21" customHeight="1">
      <c r="A45" s="154" t="s">
        <v>126</v>
      </c>
      <c r="B45" s="155">
        <v>969</v>
      </c>
      <c r="C45" s="156">
        <v>104</v>
      </c>
      <c r="D45" s="135" t="s">
        <v>127</v>
      </c>
      <c r="E45" s="135" t="s">
        <v>216</v>
      </c>
      <c r="F45" s="135" t="s">
        <v>214</v>
      </c>
      <c r="G45" s="116">
        <f>G46+G50+G51</f>
        <v>353.29999999999995</v>
      </c>
    </row>
    <row r="46" spans="1:7" ht="15.75" customHeight="1">
      <c r="A46" s="154" t="s">
        <v>208</v>
      </c>
      <c r="B46" s="155">
        <v>969</v>
      </c>
      <c r="C46" s="156">
        <v>104</v>
      </c>
      <c r="D46" s="135" t="s">
        <v>127</v>
      </c>
      <c r="E46" s="135" t="s">
        <v>216</v>
      </c>
      <c r="F46" s="135" t="s">
        <v>210</v>
      </c>
      <c r="G46" s="116">
        <f>SUM(G47:G49)</f>
        <v>295.2</v>
      </c>
    </row>
    <row r="47" spans="1:7" s="119" customFormat="1" ht="20.25" customHeight="1">
      <c r="A47" s="148" t="s">
        <v>217</v>
      </c>
      <c r="B47" s="110">
        <v>969</v>
      </c>
      <c r="C47" s="111">
        <v>104</v>
      </c>
      <c r="D47" s="112" t="s">
        <v>235</v>
      </c>
      <c r="E47" s="112" t="s">
        <v>216</v>
      </c>
      <c r="F47" s="112" t="s">
        <v>218</v>
      </c>
      <c r="G47" s="113">
        <v>94.1</v>
      </c>
    </row>
    <row r="48" spans="1:7" ht="15.75" customHeight="1">
      <c r="A48" s="148" t="s">
        <v>226</v>
      </c>
      <c r="B48" s="110">
        <v>969</v>
      </c>
      <c r="C48" s="111">
        <v>104</v>
      </c>
      <c r="D48" s="112" t="s">
        <v>127</v>
      </c>
      <c r="E48" s="112" t="s">
        <v>216</v>
      </c>
      <c r="F48" s="112" t="s">
        <v>227</v>
      </c>
      <c r="G48" s="113">
        <v>5.1</v>
      </c>
    </row>
    <row r="49" spans="1:7" ht="15.75" customHeight="1">
      <c r="A49" s="148" t="s">
        <v>211</v>
      </c>
      <c r="B49" s="110">
        <v>969</v>
      </c>
      <c r="C49" s="111">
        <v>104</v>
      </c>
      <c r="D49" s="112" t="s">
        <v>127</v>
      </c>
      <c r="E49" s="112" t="s">
        <v>216</v>
      </c>
      <c r="F49" s="112" t="s">
        <v>212</v>
      </c>
      <c r="G49" s="113">
        <v>196</v>
      </c>
    </row>
    <row r="50" spans="1:7" ht="22.5" customHeight="1">
      <c r="A50" s="154" t="s">
        <v>228</v>
      </c>
      <c r="B50" s="155">
        <v>969</v>
      </c>
      <c r="C50" s="156">
        <v>104</v>
      </c>
      <c r="D50" s="135" t="s">
        <v>127</v>
      </c>
      <c r="E50" s="135" t="s">
        <v>216</v>
      </c>
      <c r="F50" s="135" t="s">
        <v>189</v>
      </c>
      <c r="G50" s="116">
        <v>25.7</v>
      </c>
    </row>
    <row r="51" spans="1:7" ht="19.5" customHeight="1">
      <c r="A51" s="154" t="s">
        <v>220</v>
      </c>
      <c r="B51" s="155">
        <v>969</v>
      </c>
      <c r="C51" s="156">
        <v>104</v>
      </c>
      <c r="D51" s="135" t="s">
        <v>127</v>
      </c>
      <c r="E51" s="135" t="s">
        <v>216</v>
      </c>
      <c r="F51" s="135" t="s">
        <v>221</v>
      </c>
      <c r="G51" s="116">
        <v>32.4</v>
      </c>
    </row>
    <row r="52" spans="1:7" ht="19.5" customHeight="1">
      <c r="A52" s="154" t="s">
        <v>126</v>
      </c>
      <c r="B52" s="155">
        <v>969</v>
      </c>
      <c r="C52" s="156">
        <v>104</v>
      </c>
      <c r="D52" s="135" t="s">
        <v>127</v>
      </c>
      <c r="E52" s="135" t="s">
        <v>219</v>
      </c>
      <c r="F52" s="135" t="s">
        <v>214</v>
      </c>
      <c r="G52" s="116">
        <f>G53+G59+G60+G61</f>
        <v>792.9</v>
      </c>
    </row>
    <row r="53" spans="1:7" ht="21" customHeight="1">
      <c r="A53" s="154" t="s">
        <v>208</v>
      </c>
      <c r="B53" s="155">
        <v>969</v>
      </c>
      <c r="C53" s="156">
        <v>104</v>
      </c>
      <c r="D53" s="135" t="s">
        <v>127</v>
      </c>
      <c r="E53" s="135" t="s">
        <v>219</v>
      </c>
      <c r="F53" s="135" t="s">
        <v>210</v>
      </c>
      <c r="G53" s="116">
        <f>SUM(G54:G58)</f>
        <v>507</v>
      </c>
    </row>
    <row r="54" spans="1:7" ht="21.75" customHeight="1">
      <c r="A54" s="148" t="s">
        <v>217</v>
      </c>
      <c r="B54" s="110">
        <v>969</v>
      </c>
      <c r="C54" s="111">
        <v>104</v>
      </c>
      <c r="D54" s="112" t="s">
        <v>127</v>
      </c>
      <c r="E54" s="112" t="s">
        <v>219</v>
      </c>
      <c r="F54" s="112" t="s">
        <v>218</v>
      </c>
      <c r="G54" s="113">
        <v>0</v>
      </c>
    </row>
    <row r="55" spans="1:7" ht="21.75" customHeight="1">
      <c r="A55" s="148" t="s">
        <v>229</v>
      </c>
      <c r="B55" s="110">
        <v>969</v>
      </c>
      <c r="C55" s="111">
        <v>104</v>
      </c>
      <c r="D55" s="112" t="s">
        <v>127</v>
      </c>
      <c r="E55" s="112" t="s">
        <v>219</v>
      </c>
      <c r="F55" s="112" t="s">
        <v>230</v>
      </c>
      <c r="G55" s="113">
        <v>52.2</v>
      </c>
    </row>
    <row r="56" spans="1:7" ht="18.75" customHeight="1">
      <c r="A56" s="148" t="s">
        <v>236</v>
      </c>
      <c r="B56" s="110">
        <v>969</v>
      </c>
      <c r="C56" s="111">
        <v>104</v>
      </c>
      <c r="D56" s="112" t="s">
        <v>127</v>
      </c>
      <c r="E56" s="112" t="s">
        <v>219</v>
      </c>
      <c r="F56" s="112" t="s">
        <v>237</v>
      </c>
      <c r="G56" s="113">
        <v>123.4</v>
      </c>
    </row>
    <row r="57" spans="1:7" ht="19.5" customHeight="1">
      <c r="A57" s="148" t="s">
        <v>226</v>
      </c>
      <c r="B57" s="110">
        <v>969</v>
      </c>
      <c r="C57" s="111">
        <v>104</v>
      </c>
      <c r="D57" s="112" t="s">
        <v>127</v>
      </c>
      <c r="E57" s="112" t="s">
        <v>219</v>
      </c>
      <c r="F57" s="112" t="s">
        <v>227</v>
      </c>
      <c r="G57" s="113">
        <v>116.7</v>
      </c>
    </row>
    <row r="58" spans="1:7" ht="17.25" customHeight="1">
      <c r="A58" s="148" t="s">
        <v>211</v>
      </c>
      <c r="B58" s="110">
        <v>969</v>
      </c>
      <c r="C58" s="111">
        <v>104</v>
      </c>
      <c r="D58" s="112" t="s">
        <v>127</v>
      </c>
      <c r="E58" s="112" t="s">
        <v>219</v>
      </c>
      <c r="F58" s="112" t="s">
        <v>212</v>
      </c>
      <c r="G58" s="113">
        <v>214.7</v>
      </c>
    </row>
    <row r="59" spans="1:7" ht="20.25" customHeight="1">
      <c r="A59" s="154" t="s">
        <v>238</v>
      </c>
      <c r="B59" s="155">
        <v>969</v>
      </c>
      <c r="C59" s="156">
        <v>104</v>
      </c>
      <c r="D59" s="135" t="s">
        <v>127</v>
      </c>
      <c r="E59" s="135" t="s">
        <v>219</v>
      </c>
      <c r="F59" s="135" t="s">
        <v>224</v>
      </c>
      <c r="G59" s="116">
        <v>1.8</v>
      </c>
    </row>
    <row r="60" spans="1:7" ht="16.5" customHeight="1">
      <c r="A60" s="154" t="s">
        <v>228</v>
      </c>
      <c r="B60" s="155">
        <v>969</v>
      </c>
      <c r="C60" s="156">
        <v>104</v>
      </c>
      <c r="D60" s="135" t="s">
        <v>127</v>
      </c>
      <c r="E60" s="135" t="s">
        <v>219</v>
      </c>
      <c r="F60" s="135" t="s">
        <v>189</v>
      </c>
      <c r="G60" s="116">
        <v>69.6</v>
      </c>
    </row>
    <row r="61" spans="1:7" s="20" customFormat="1" ht="18" customHeight="1">
      <c r="A61" s="154" t="s">
        <v>220</v>
      </c>
      <c r="B61" s="155">
        <v>969</v>
      </c>
      <c r="C61" s="156">
        <v>104</v>
      </c>
      <c r="D61" s="135" t="s">
        <v>127</v>
      </c>
      <c r="E61" s="135" t="s">
        <v>219</v>
      </c>
      <c r="F61" s="135" t="s">
        <v>221</v>
      </c>
      <c r="G61" s="116">
        <v>214.5</v>
      </c>
    </row>
    <row r="62" spans="1:7" ht="17.25" customHeight="1">
      <c r="A62" s="154" t="s">
        <v>238</v>
      </c>
      <c r="B62" s="155">
        <v>969</v>
      </c>
      <c r="C62" s="156">
        <v>104</v>
      </c>
      <c r="D62" s="135" t="s">
        <v>127</v>
      </c>
      <c r="E62" s="135" t="s">
        <v>239</v>
      </c>
      <c r="F62" s="135" t="s">
        <v>224</v>
      </c>
      <c r="G62" s="116">
        <v>7</v>
      </c>
    </row>
    <row r="63" spans="1:7" s="108" customFormat="1" ht="22.5" customHeight="1">
      <c r="A63" s="154" t="s">
        <v>238</v>
      </c>
      <c r="B63" s="155">
        <v>969</v>
      </c>
      <c r="C63" s="156">
        <v>104</v>
      </c>
      <c r="D63" s="135" t="s">
        <v>127</v>
      </c>
      <c r="E63" s="135" t="s">
        <v>223</v>
      </c>
      <c r="F63" s="135" t="s">
        <v>224</v>
      </c>
      <c r="G63" s="116">
        <v>10.9</v>
      </c>
    </row>
    <row r="64" spans="1:7" s="108" customFormat="1" ht="18.75" customHeight="1">
      <c r="A64" s="164" t="s">
        <v>240</v>
      </c>
      <c r="B64" s="165">
        <v>969</v>
      </c>
      <c r="C64" s="166">
        <v>104</v>
      </c>
      <c r="D64" s="167" t="s">
        <v>128</v>
      </c>
      <c r="E64" s="167" t="s">
        <v>120</v>
      </c>
      <c r="F64" s="167"/>
      <c r="G64" s="138">
        <f>G65+G66</f>
        <v>5.3</v>
      </c>
    </row>
    <row r="65" spans="1:7" ht="18" customHeight="1">
      <c r="A65" s="137" t="s">
        <v>228</v>
      </c>
      <c r="B65" s="123">
        <v>969</v>
      </c>
      <c r="C65" s="124">
        <v>104</v>
      </c>
      <c r="D65" s="125" t="s">
        <v>128</v>
      </c>
      <c r="E65" s="125" t="s">
        <v>219</v>
      </c>
      <c r="F65" s="125" t="s">
        <v>189</v>
      </c>
      <c r="G65" s="126">
        <v>0</v>
      </c>
    </row>
    <row r="66" spans="1:7" s="108" customFormat="1" ht="18" customHeight="1">
      <c r="A66" s="137" t="s">
        <v>220</v>
      </c>
      <c r="B66" s="123">
        <v>969</v>
      </c>
      <c r="C66" s="124">
        <v>104</v>
      </c>
      <c r="D66" s="125" t="s">
        <v>128</v>
      </c>
      <c r="E66" s="125" t="s">
        <v>219</v>
      </c>
      <c r="F66" s="125" t="s">
        <v>221</v>
      </c>
      <c r="G66" s="126">
        <v>5.3</v>
      </c>
    </row>
    <row r="67" spans="1:7" ht="17.25" customHeight="1">
      <c r="A67" s="157" t="s">
        <v>76</v>
      </c>
      <c r="B67" s="175">
        <v>969</v>
      </c>
      <c r="C67" s="166">
        <v>111</v>
      </c>
      <c r="D67" s="135" t="s">
        <v>198</v>
      </c>
      <c r="E67" s="167"/>
      <c r="F67" s="167"/>
      <c r="G67" s="138">
        <f>G68</f>
        <v>1246</v>
      </c>
    </row>
    <row r="68" spans="1:7" ht="16.5" customHeight="1">
      <c r="A68" s="176" t="s">
        <v>129</v>
      </c>
      <c r="B68" s="177">
        <v>969</v>
      </c>
      <c r="C68" s="124">
        <v>111</v>
      </c>
      <c r="D68" s="125" t="s">
        <v>130</v>
      </c>
      <c r="E68" s="125" t="s">
        <v>122</v>
      </c>
      <c r="F68" s="125"/>
      <c r="G68" s="126">
        <f>G69</f>
        <v>1246</v>
      </c>
    </row>
    <row r="69" spans="1:7" ht="32.25" customHeight="1">
      <c r="A69" s="176" t="s">
        <v>222</v>
      </c>
      <c r="B69" s="169">
        <v>969</v>
      </c>
      <c r="C69" s="124">
        <v>111</v>
      </c>
      <c r="D69" s="125" t="s">
        <v>130</v>
      </c>
      <c r="E69" s="125" t="s">
        <v>131</v>
      </c>
      <c r="F69" s="125" t="s">
        <v>224</v>
      </c>
      <c r="G69" s="126">
        <v>1246</v>
      </c>
    </row>
    <row r="70" spans="1:7" ht="16.5" customHeight="1">
      <c r="A70" s="178" t="s">
        <v>10</v>
      </c>
      <c r="B70" s="179">
        <v>969</v>
      </c>
      <c r="C70" s="141">
        <v>113</v>
      </c>
      <c r="D70" s="135" t="s">
        <v>198</v>
      </c>
      <c r="E70" s="142"/>
      <c r="F70" s="142"/>
      <c r="G70" s="138">
        <f>G78+G71+G73+G76+G82+G80+G85</f>
        <v>976</v>
      </c>
    </row>
    <row r="71" spans="1:7" ht="18" customHeight="1">
      <c r="A71" s="157" t="s">
        <v>132</v>
      </c>
      <c r="B71" s="180">
        <v>969</v>
      </c>
      <c r="C71" s="166">
        <v>113</v>
      </c>
      <c r="D71" s="167" t="s">
        <v>133</v>
      </c>
      <c r="E71" s="167" t="s">
        <v>134</v>
      </c>
      <c r="F71" s="167"/>
      <c r="G71" s="143">
        <f>G72</f>
        <v>242</v>
      </c>
    </row>
    <row r="72" spans="1:7" ht="20.25" customHeight="1">
      <c r="A72" s="137" t="s">
        <v>241</v>
      </c>
      <c r="B72" s="177">
        <v>969</v>
      </c>
      <c r="C72" s="124">
        <v>113</v>
      </c>
      <c r="D72" s="125" t="s">
        <v>133</v>
      </c>
      <c r="E72" s="125" t="s">
        <v>135</v>
      </c>
      <c r="F72" s="125" t="s">
        <v>216</v>
      </c>
      <c r="G72" s="126">
        <v>242</v>
      </c>
    </row>
    <row r="73" spans="1:7" ht="18.75" customHeight="1">
      <c r="A73" s="157" t="s">
        <v>136</v>
      </c>
      <c r="B73" s="180">
        <v>969</v>
      </c>
      <c r="C73" s="166">
        <v>113</v>
      </c>
      <c r="D73" s="167" t="s">
        <v>137</v>
      </c>
      <c r="E73" s="167" t="s">
        <v>120</v>
      </c>
      <c r="F73" s="167"/>
      <c r="G73" s="143">
        <f>G75+G74</f>
        <v>305</v>
      </c>
    </row>
    <row r="74" spans="1:7" ht="19.5" customHeight="1">
      <c r="A74" s="148" t="s">
        <v>211</v>
      </c>
      <c r="B74" s="177">
        <v>969</v>
      </c>
      <c r="C74" s="124">
        <v>113</v>
      </c>
      <c r="D74" s="112" t="s">
        <v>137</v>
      </c>
      <c r="E74" s="112" t="s">
        <v>216</v>
      </c>
      <c r="F74" s="112" t="s">
        <v>212</v>
      </c>
      <c r="G74" s="113">
        <v>5</v>
      </c>
    </row>
    <row r="75" spans="1:7" ht="20.25" customHeight="1">
      <c r="A75" s="148" t="s">
        <v>211</v>
      </c>
      <c r="B75" s="118">
        <v>969</v>
      </c>
      <c r="C75" s="111">
        <v>113</v>
      </c>
      <c r="D75" s="112" t="s">
        <v>137</v>
      </c>
      <c r="E75" s="112" t="s">
        <v>219</v>
      </c>
      <c r="F75" s="112" t="s">
        <v>212</v>
      </c>
      <c r="G75" s="113">
        <v>300</v>
      </c>
    </row>
    <row r="76" spans="1:7" ht="19.5" customHeight="1">
      <c r="A76" s="154" t="s">
        <v>138</v>
      </c>
      <c r="B76" s="155">
        <v>924</v>
      </c>
      <c r="C76" s="156">
        <v>113</v>
      </c>
      <c r="D76" s="135" t="s">
        <v>139</v>
      </c>
      <c r="E76" s="135" t="s">
        <v>122</v>
      </c>
      <c r="F76" s="135"/>
      <c r="G76" s="116">
        <f>G77</f>
        <v>72</v>
      </c>
    </row>
    <row r="77" spans="1:7" ht="16.5" customHeight="1">
      <c r="A77" s="148" t="s">
        <v>222</v>
      </c>
      <c r="B77" s="110">
        <v>924</v>
      </c>
      <c r="C77" s="111">
        <v>113</v>
      </c>
      <c r="D77" s="112" t="s">
        <v>139</v>
      </c>
      <c r="E77" s="112" t="s">
        <v>223</v>
      </c>
      <c r="F77" s="112" t="s">
        <v>224</v>
      </c>
      <c r="G77" s="113">
        <v>72</v>
      </c>
    </row>
    <row r="78" spans="1:7" ht="21" customHeight="1">
      <c r="A78" s="181" t="s">
        <v>140</v>
      </c>
      <c r="B78" s="182">
        <v>969</v>
      </c>
      <c r="C78" s="156">
        <v>113</v>
      </c>
      <c r="D78" s="135" t="s">
        <v>141</v>
      </c>
      <c r="E78" s="135" t="s">
        <v>120</v>
      </c>
      <c r="F78" s="135"/>
      <c r="G78" s="115">
        <f>G79</f>
        <v>97</v>
      </c>
    </row>
    <row r="79" spans="1:7" ht="18" customHeight="1">
      <c r="A79" s="148" t="s">
        <v>211</v>
      </c>
      <c r="B79" s="118">
        <v>969</v>
      </c>
      <c r="C79" s="111">
        <v>113</v>
      </c>
      <c r="D79" s="112" t="s">
        <v>141</v>
      </c>
      <c r="E79" s="112" t="s">
        <v>219</v>
      </c>
      <c r="F79" s="112" t="s">
        <v>212</v>
      </c>
      <c r="G79" s="113">
        <v>97</v>
      </c>
    </row>
    <row r="80" spans="1:7" ht="36" customHeight="1">
      <c r="A80" s="183" t="s">
        <v>242</v>
      </c>
      <c r="B80" s="182">
        <v>969</v>
      </c>
      <c r="C80" s="156">
        <v>113</v>
      </c>
      <c r="D80" s="135" t="s">
        <v>142</v>
      </c>
      <c r="E80" s="135" t="s">
        <v>121</v>
      </c>
      <c r="F80" s="135"/>
      <c r="G80" s="116">
        <f>G81</f>
        <v>100</v>
      </c>
    </row>
    <row r="81" spans="1:7" ht="20.25" customHeight="1">
      <c r="A81" s="148" t="s">
        <v>211</v>
      </c>
      <c r="B81" s="118">
        <v>969</v>
      </c>
      <c r="C81" s="111">
        <v>113</v>
      </c>
      <c r="D81" s="112" t="s">
        <v>142</v>
      </c>
      <c r="E81" s="112" t="s">
        <v>219</v>
      </c>
      <c r="F81" s="112" t="s">
        <v>212</v>
      </c>
      <c r="G81" s="113">
        <v>100</v>
      </c>
    </row>
    <row r="82" spans="1:7" ht="19.5" customHeight="1">
      <c r="A82" s="154" t="s">
        <v>243</v>
      </c>
      <c r="B82" s="155">
        <v>969</v>
      </c>
      <c r="C82" s="156">
        <v>113</v>
      </c>
      <c r="D82" s="135" t="s">
        <v>143</v>
      </c>
      <c r="E82" s="135" t="s">
        <v>120</v>
      </c>
      <c r="F82" s="135"/>
      <c r="G82" s="115">
        <f>G83+G84</f>
        <v>130</v>
      </c>
    </row>
    <row r="83" spans="1:7" ht="22.5" customHeight="1">
      <c r="A83" s="148" t="s">
        <v>211</v>
      </c>
      <c r="B83" s="110">
        <v>969</v>
      </c>
      <c r="C83" s="111">
        <v>113</v>
      </c>
      <c r="D83" s="112" t="s">
        <v>143</v>
      </c>
      <c r="E83" s="112" t="s">
        <v>216</v>
      </c>
      <c r="F83" s="112" t="s">
        <v>212</v>
      </c>
      <c r="G83" s="113">
        <v>15</v>
      </c>
    </row>
    <row r="84" spans="1:7" ht="16.5" customHeight="1">
      <c r="A84" s="148" t="s">
        <v>220</v>
      </c>
      <c r="B84" s="110">
        <v>969</v>
      </c>
      <c r="C84" s="111">
        <v>113</v>
      </c>
      <c r="D84" s="112" t="s">
        <v>143</v>
      </c>
      <c r="E84" s="112" t="s">
        <v>219</v>
      </c>
      <c r="F84" s="112" t="s">
        <v>221</v>
      </c>
      <c r="G84" s="113">
        <v>115</v>
      </c>
    </row>
    <row r="85" spans="1:7" ht="19.5" customHeight="1">
      <c r="A85" s="154" t="s">
        <v>244</v>
      </c>
      <c r="B85" s="182">
        <v>969</v>
      </c>
      <c r="C85" s="156">
        <v>113</v>
      </c>
      <c r="D85" s="135" t="s">
        <v>144</v>
      </c>
      <c r="E85" s="135" t="s">
        <v>120</v>
      </c>
      <c r="F85" s="135"/>
      <c r="G85" s="115">
        <f>G86</f>
        <v>30</v>
      </c>
    </row>
    <row r="86" spans="1:7" ht="19.5" customHeight="1">
      <c r="A86" s="148" t="s">
        <v>211</v>
      </c>
      <c r="B86" s="118">
        <v>969</v>
      </c>
      <c r="C86" s="111">
        <v>113</v>
      </c>
      <c r="D86" s="112" t="s">
        <v>144</v>
      </c>
      <c r="E86" s="112" t="s">
        <v>219</v>
      </c>
      <c r="F86" s="112" t="s">
        <v>221</v>
      </c>
      <c r="G86" s="113">
        <v>30</v>
      </c>
    </row>
    <row r="87" spans="1:7" ht="18.75" customHeight="1">
      <c r="A87" s="157" t="s">
        <v>145</v>
      </c>
      <c r="B87" s="180">
        <v>969</v>
      </c>
      <c r="C87" s="166">
        <v>300</v>
      </c>
      <c r="D87" s="167" t="s">
        <v>198</v>
      </c>
      <c r="E87" s="167"/>
      <c r="F87" s="167"/>
      <c r="G87" s="138">
        <f>G88</f>
        <v>101</v>
      </c>
    </row>
    <row r="88" spans="1:7" ht="19.5" customHeight="1">
      <c r="A88" s="164" t="s">
        <v>245</v>
      </c>
      <c r="B88" s="180">
        <v>969</v>
      </c>
      <c r="C88" s="166">
        <v>309</v>
      </c>
      <c r="D88" s="167" t="s">
        <v>198</v>
      </c>
      <c r="E88" s="167" t="s">
        <v>214</v>
      </c>
      <c r="F88" s="167"/>
      <c r="G88" s="138">
        <f>G89</f>
        <v>101</v>
      </c>
    </row>
    <row r="89" spans="1:7" ht="18.75" customHeight="1">
      <c r="A89" s="168" t="s">
        <v>146</v>
      </c>
      <c r="B89" s="177">
        <v>969</v>
      </c>
      <c r="C89" s="124">
        <v>309</v>
      </c>
      <c r="D89" s="125" t="s">
        <v>147</v>
      </c>
      <c r="E89" s="125" t="s">
        <v>219</v>
      </c>
      <c r="F89" s="125"/>
      <c r="G89" s="126">
        <f>SUM(G90:G91)</f>
        <v>101</v>
      </c>
    </row>
    <row r="90" spans="1:7" ht="19.5" customHeight="1">
      <c r="A90" s="137" t="s">
        <v>211</v>
      </c>
      <c r="B90" s="177">
        <v>969</v>
      </c>
      <c r="C90" s="124">
        <v>309</v>
      </c>
      <c r="D90" s="125" t="s">
        <v>147</v>
      </c>
      <c r="E90" s="125" t="s">
        <v>219</v>
      </c>
      <c r="F90" s="125" t="s">
        <v>212</v>
      </c>
      <c r="G90" s="126">
        <v>71</v>
      </c>
    </row>
    <row r="91" spans="1:7" ht="19.5" customHeight="1">
      <c r="A91" s="137" t="s">
        <v>220</v>
      </c>
      <c r="B91" s="177">
        <v>969</v>
      </c>
      <c r="C91" s="124">
        <v>309</v>
      </c>
      <c r="D91" s="125" t="s">
        <v>147</v>
      </c>
      <c r="E91" s="125" t="s">
        <v>219</v>
      </c>
      <c r="F91" s="125" t="s">
        <v>221</v>
      </c>
      <c r="G91" s="126">
        <v>30</v>
      </c>
    </row>
    <row r="92" spans="1:7" ht="19.5" customHeight="1">
      <c r="A92" s="157" t="s">
        <v>57</v>
      </c>
      <c r="B92" s="180">
        <v>969</v>
      </c>
      <c r="C92" s="166">
        <v>401</v>
      </c>
      <c r="D92" s="167" t="s">
        <v>198</v>
      </c>
      <c r="E92" s="167" t="s">
        <v>214</v>
      </c>
      <c r="F92" s="167"/>
      <c r="G92" s="138">
        <f>G93</f>
        <v>296.4</v>
      </c>
    </row>
    <row r="93" spans="1:7" ht="24" customHeight="1">
      <c r="A93" s="137" t="s">
        <v>148</v>
      </c>
      <c r="B93" s="177">
        <v>969</v>
      </c>
      <c r="C93" s="124">
        <v>401</v>
      </c>
      <c r="D93" s="125" t="s">
        <v>149</v>
      </c>
      <c r="E93" s="125" t="s">
        <v>150</v>
      </c>
      <c r="F93" s="125"/>
      <c r="G93" s="126">
        <f>G94</f>
        <v>296.4</v>
      </c>
    </row>
    <row r="94" spans="1:7" ht="19.5" customHeight="1">
      <c r="A94" s="137" t="s">
        <v>241</v>
      </c>
      <c r="B94" s="177">
        <v>969</v>
      </c>
      <c r="C94" s="124">
        <v>401</v>
      </c>
      <c r="D94" s="125" t="s">
        <v>149</v>
      </c>
      <c r="E94" s="125" t="s">
        <v>150</v>
      </c>
      <c r="F94" s="125" t="s">
        <v>216</v>
      </c>
      <c r="G94" s="126">
        <v>296.4</v>
      </c>
    </row>
    <row r="95" spans="1:7" ht="21" customHeight="1">
      <c r="A95" s="157" t="s">
        <v>151</v>
      </c>
      <c r="B95" s="180">
        <v>969</v>
      </c>
      <c r="C95" s="166">
        <v>500</v>
      </c>
      <c r="D95" s="135" t="s">
        <v>198</v>
      </c>
      <c r="E95" s="167"/>
      <c r="F95" s="167"/>
      <c r="G95" s="138">
        <f>G96</f>
        <v>55048.7</v>
      </c>
    </row>
    <row r="96" spans="1:7" ht="21.75" customHeight="1">
      <c r="A96" s="144" t="s">
        <v>48</v>
      </c>
      <c r="B96" s="184">
        <v>969</v>
      </c>
      <c r="C96" s="146">
        <v>503</v>
      </c>
      <c r="D96" s="135" t="s">
        <v>198</v>
      </c>
      <c r="E96" s="147"/>
      <c r="F96" s="147"/>
      <c r="G96" s="185">
        <f>G97+G100+G104+G106+G123+G111+G114+G116+G119+G121+G126</f>
        <v>55048.7</v>
      </c>
    </row>
    <row r="97" spans="1:7" ht="16.5" customHeight="1">
      <c r="A97" s="186" t="s">
        <v>152</v>
      </c>
      <c r="B97" s="187">
        <v>969</v>
      </c>
      <c r="C97" s="188">
        <v>503</v>
      </c>
      <c r="D97" s="189" t="s">
        <v>153</v>
      </c>
      <c r="E97" s="189"/>
      <c r="F97" s="189"/>
      <c r="G97" s="190">
        <f>G98+G99</f>
        <v>18782.1</v>
      </c>
    </row>
    <row r="98" spans="1:7" ht="20.25" customHeight="1">
      <c r="A98" s="137" t="s">
        <v>211</v>
      </c>
      <c r="B98" s="177">
        <v>969</v>
      </c>
      <c r="C98" s="124">
        <v>503</v>
      </c>
      <c r="D98" s="125" t="s">
        <v>153</v>
      </c>
      <c r="E98" s="125" t="s">
        <v>219</v>
      </c>
      <c r="F98" s="125" t="s">
        <v>212</v>
      </c>
      <c r="G98" s="126">
        <v>18782.1</v>
      </c>
    </row>
    <row r="99" spans="1:7" ht="21" customHeight="1">
      <c r="A99" s="148" t="s">
        <v>220</v>
      </c>
      <c r="B99" s="118">
        <v>969</v>
      </c>
      <c r="C99" s="111">
        <v>503</v>
      </c>
      <c r="D99" s="112" t="s">
        <v>153</v>
      </c>
      <c r="E99" s="112" t="s">
        <v>219</v>
      </c>
      <c r="F99" s="112" t="s">
        <v>221</v>
      </c>
      <c r="G99" s="113">
        <v>0</v>
      </c>
    </row>
    <row r="100" spans="1:7" ht="17.25" customHeight="1">
      <c r="A100" s="191" t="s">
        <v>154</v>
      </c>
      <c r="B100" s="192">
        <v>969</v>
      </c>
      <c r="C100" s="134">
        <v>503</v>
      </c>
      <c r="D100" s="121" t="s">
        <v>246</v>
      </c>
      <c r="E100" s="121"/>
      <c r="F100" s="121"/>
      <c r="G100" s="115">
        <f>G101+G102+G103</f>
        <v>9207</v>
      </c>
    </row>
    <row r="101" spans="1:7" s="39" customFormat="1" ht="19.5" customHeight="1">
      <c r="A101" s="148" t="s">
        <v>226</v>
      </c>
      <c r="B101" s="118">
        <v>969</v>
      </c>
      <c r="C101" s="111">
        <v>503</v>
      </c>
      <c r="D101" s="112" t="s">
        <v>155</v>
      </c>
      <c r="E101" s="112" t="s">
        <v>219</v>
      </c>
      <c r="F101" s="112" t="s">
        <v>227</v>
      </c>
      <c r="G101" s="113">
        <v>4097.7</v>
      </c>
    </row>
    <row r="102" spans="1:7" s="108" customFormat="1" ht="15.75" customHeight="1">
      <c r="A102" s="148" t="s">
        <v>238</v>
      </c>
      <c r="B102" s="118">
        <v>969</v>
      </c>
      <c r="C102" s="111">
        <v>503</v>
      </c>
      <c r="D102" s="112" t="s">
        <v>155</v>
      </c>
      <c r="E102" s="112" t="s">
        <v>219</v>
      </c>
      <c r="F102" s="112" t="s">
        <v>212</v>
      </c>
      <c r="G102" s="113">
        <v>331.8</v>
      </c>
    </row>
    <row r="103" spans="1:7" s="108" customFormat="1" ht="19.5" customHeight="1">
      <c r="A103" s="148" t="s">
        <v>228</v>
      </c>
      <c r="B103" s="118">
        <v>969</v>
      </c>
      <c r="C103" s="111">
        <v>503</v>
      </c>
      <c r="D103" s="112" t="s">
        <v>155</v>
      </c>
      <c r="E103" s="112" t="s">
        <v>219</v>
      </c>
      <c r="F103" s="112" t="s">
        <v>189</v>
      </c>
      <c r="G103" s="113">
        <v>4777.5</v>
      </c>
    </row>
    <row r="104" spans="1:7" s="108" customFormat="1" ht="21" customHeight="1">
      <c r="A104" s="193" t="s">
        <v>247</v>
      </c>
      <c r="B104" s="192">
        <v>969</v>
      </c>
      <c r="C104" s="134">
        <v>503</v>
      </c>
      <c r="D104" s="121" t="s">
        <v>156</v>
      </c>
      <c r="E104" s="121"/>
      <c r="F104" s="121"/>
      <c r="G104" s="115">
        <f>G105</f>
        <v>903.5</v>
      </c>
    </row>
    <row r="105" spans="1:7" ht="15.75" customHeight="1">
      <c r="A105" s="148" t="s">
        <v>228</v>
      </c>
      <c r="B105" s="118">
        <v>969</v>
      </c>
      <c r="C105" s="111">
        <v>503</v>
      </c>
      <c r="D105" s="112" t="s">
        <v>156</v>
      </c>
      <c r="E105" s="112" t="s">
        <v>219</v>
      </c>
      <c r="F105" s="112" t="s">
        <v>189</v>
      </c>
      <c r="G105" s="113">
        <v>903.5</v>
      </c>
    </row>
    <row r="106" spans="1:7" ht="18" customHeight="1">
      <c r="A106" s="57" t="s">
        <v>157</v>
      </c>
      <c r="B106" s="192">
        <v>969</v>
      </c>
      <c r="C106" s="134">
        <v>503</v>
      </c>
      <c r="D106" s="121" t="s">
        <v>158</v>
      </c>
      <c r="E106" s="121"/>
      <c r="F106" s="121"/>
      <c r="G106" s="115">
        <f>G107+G108+G109+G110</f>
        <v>22127</v>
      </c>
    </row>
    <row r="107" spans="1:7" ht="14.25">
      <c r="A107" s="148" t="s">
        <v>226</v>
      </c>
      <c r="B107" s="118">
        <v>969</v>
      </c>
      <c r="C107" s="111">
        <v>503</v>
      </c>
      <c r="D107" s="112" t="s">
        <v>158</v>
      </c>
      <c r="E107" s="112" t="s">
        <v>219</v>
      </c>
      <c r="F107" s="112" t="s">
        <v>227</v>
      </c>
      <c r="G107" s="113">
        <v>197</v>
      </c>
    </row>
    <row r="108" spans="1:7" ht="18.75" customHeight="1">
      <c r="A108" s="148" t="s">
        <v>211</v>
      </c>
      <c r="B108" s="118">
        <v>969</v>
      </c>
      <c r="C108" s="111">
        <v>503</v>
      </c>
      <c r="D108" s="112" t="s">
        <v>158</v>
      </c>
      <c r="E108" s="112" t="s">
        <v>219</v>
      </c>
      <c r="F108" s="112" t="s">
        <v>212</v>
      </c>
      <c r="G108" s="113">
        <v>6957.9</v>
      </c>
    </row>
    <row r="109" spans="1:7" ht="29.25" customHeight="1">
      <c r="A109" s="148" t="s">
        <v>228</v>
      </c>
      <c r="B109" s="118">
        <v>969</v>
      </c>
      <c r="C109" s="111">
        <v>503</v>
      </c>
      <c r="D109" s="112" t="s">
        <v>158</v>
      </c>
      <c r="E109" s="112" t="s">
        <v>219</v>
      </c>
      <c r="F109" s="112" t="s">
        <v>189</v>
      </c>
      <c r="G109" s="113">
        <v>6586</v>
      </c>
    </row>
    <row r="110" spans="1:7" ht="21" customHeight="1">
      <c r="A110" s="148" t="s">
        <v>220</v>
      </c>
      <c r="B110" s="118">
        <v>969</v>
      </c>
      <c r="C110" s="111">
        <v>503</v>
      </c>
      <c r="D110" s="112" t="s">
        <v>158</v>
      </c>
      <c r="E110" s="112" t="s">
        <v>219</v>
      </c>
      <c r="F110" s="112" t="s">
        <v>221</v>
      </c>
      <c r="G110" s="113">
        <v>8386.1</v>
      </c>
    </row>
    <row r="111" spans="1:7" ht="21" customHeight="1">
      <c r="A111" s="57" t="s">
        <v>159</v>
      </c>
      <c r="B111" s="192">
        <v>969</v>
      </c>
      <c r="C111" s="134">
        <v>503</v>
      </c>
      <c r="D111" s="121" t="s">
        <v>160</v>
      </c>
      <c r="E111" s="121"/>
      <c r="F111" s="121"/>
      <c r="G111" s="115">
        <f>G112+G113</f>
        <v>100</v>
      </c>
    </row>
    <row r="112" spans="1:7" ht="18.75" customHeight="1">
      <c r="A112" s="148" t="s">
        <v>211</v>
      </c>
      <c r="B112" s="118">
        <v>969</v>
      </c>
      <c r="C112" s="111">
        <v>503</v>
      </c>
      <c r="D112" s="112" t="s">
        <v>160</v>
      </c>
      <c r="E112" s="112" t="s">
        <v>219</v>
      </c>
      <c r="F112" s="112" t="s">
        <v>212</v>
      </c>
      <c r="G112" s="113">
        <v>30</v>
      </c>
    </row>
    <row r="113" spans="1:7" ht="14.25" customHeight="1">
      <c r="A113" s="148" t="s">
        <v>220</v>
      </c>
      <c r="B113" s="118">
        <v>969</v>
      </c>
      <c r="C113" s="111">
        <v>503</v>
      </c>
      <c r="D113" s="112" t="s">
        <v>160</v>
      </c>
      <c r="E113" s="112" t="s">
        <v>219</v>
      </c>
      <c r="F113" s="112" t="s">
        <v>221</v>
      </c>
      <c r="G113" s="113">
        <v>70</v>
      </c>
    </row>
    <row r="114" spans="1:7" ht="21" customHeight="1">
      <c r="A114" s="57" t="s">
        <v>248</v>
      </c>
      <c r="B114" s="192">
        <v>969</v>
      </c>
      <c r="C114" s="134">
        <v>503</v>
      </c>
      <c r="D114" s="121" t="s">
        <v>161</v>
      </c>
      <c r="E114" s="121"/>
      <c r="F114" s="121"/>
      <c r="G114" s="115">
        <f>G115</f>
        <v>1016.2</v>
      </c>
    </row>
    <row r="115" spans="1:7" ht="18.75" customHeight="1">
      <c r="A115" s="148" t="s">
        <v>211</v>
      </c>
      <c r="B115" s="118">
        <v>969</v>
      </c>
      <c r="C115" s="111">
        <v>503</v>
      </c>
      <c r="D115" s="112" t="s">
        <v>161</v>
      </c>
      <c r="E115" s="112" t="s">
        <v>219</v>
      </c>
      <c r="F115" s="112" t="s">
        <v>212</v>
      </c>
      <c r="G115" s="113">
        <v>1016.2</v>
      </c>
    </row>
    <row r="116" spans="1:7" ht="18.75" customHeight="1">
      <c r="A116" s="57" t="s">
        <v>162</v>
      </c>
      <c r="B116" s="192">
        <v>969</v>
      </c>
      <c r="C116" s="134">
        <v>503</v>
      </c>
      <c r="D116" s="121" t="s">
        <v>163</v>
      </c>
      <c r="E116" s="121"/>
      <c r="F116" s="121"/>
      <c r="G116" s="115">
        <f>SUM(G117:G118)</f>
        <v>930</v>
      </c>
    </row>
    <row r="117" spans="1:7" ht="21.75" customHeight="1">
      <c r="A117" s="148" t="s">
        <v>226</v>
      </c>
      <c r="B117" s="118">
        <v>969</v>
      </c>
      <c r="C117" s="111">
        <v>503</v>
      </c>
      <c r="D117" s="112" t="s">
        <v>163</v>
      </c>
      <c r="E117" s="112" t="s">
        <v>219</v>
      </c>
      <c r="F117" s="112" t="s">
        <v>227</v>
      </c>
      <c r="G117" s="113">
        <v>70</v>
      </c>
    </row>
    <row r="118" spans="1:7" ht="18.75" customHeight="1">
      <c r="A118" s="148" t="s">
        <v>220</v>
      </c>
      <c r="B118" s="118">
        <v>969</v>
      </c>
      <c r="C118" s="111">
        <v>503</v>
      </c>
      <c r="D118" s="112" t="s">
        <v>163</v>
      </c>
      <c r="E118" s="112" t="s">
        <v>219</v>
      </c>
      <c r="F118" s="112" t="s">
        <v>221</v>
      </c>
      <c r="G118" s="126">
        <v>860</v>
      </c>
    </row>
    <row r="119" spans="1:7" ht="30.75" customHeight="1">
      <c r="A119" s="57" t="s">
        <v>164</v>
      </c>
      <c r="B119" s="192">
        <v>969</v>
      </c>
      <c r="C119" s="134">
        <v>503</v>
      </c>
      <c r="D119" s="121" t="s">
        <v>165</v>
      </c>
      <c r="E119" s="121"/>
      <c r="F119" s="121"/>
      <c r="G119" s="115">
        <f>G120</f>
        <v>100</v>
      </c>
    </row>
    <row r="120" spans="1:7" ht="21.75" customHeight="1">
      <c r="A120" s="148" t="s">
        <v>211</v>
      </c>
      <c r="B120" s="118">
        <v>969</v>
      </c>
      <c r="C120" s="111">
        <v>503</v>
      </c>
      <c r="D120" s="112" t="s">
        <v>165</v>
      </c>
      <c r="E120" s="112" t="s">
        <v>219</v>
      </c>
      <c r="F120" s="112" t="s">
        <v>212</v>
      </c>
      <c r="G120" s="113">
        <v>100</v>
      </c>
    </row>
    <row r="121" spans="1:7" ht="18.75" customHeight="1">
      <c r="A121" s="57" t="s">
        <v>166</v>
      </c>
      <c r="B121" s="192">
        <v>969</v>
      </c>
      <c r="C121" s="134">
        <v>503</v>
      </c>
      <c r="D121" s="121" t="s">
        <v>167</v>
      </c>
      <c r="E121" s="121"/>
      <c r="F121" s="121"/>
      <c r="G121" s="115">
        <f>G122</f>
        <v>74.4</v>
      </c>
    </row>
    <row r="122" spans="1:7" ht="35.25" customHeight="1">
      <c r="A122" s="148" t="s">
        <v>211</v>
      </c>
      <c r="B122" s="118">
        <v>969</v>
      </c>
      <c r="C122" s="111">
        <v>503</v>
      </c>
      <c r="D122" s="112" t="s">
        <v>249</v>
      </c>
      <c r="E122" s="112" t="s">
        <v>219</v>
      </c>
      <c r="F122" s="112" t="s">
        <v>212</v>
      </c>
      <c r="G122" s="113">
        <v>74.4</v>
      </c>
    </row>
    <row r="123" spans="1:7" ht="31.5" customHeight="1">
      <c r="A123" s="193" t="s">
        <v>250</v>
      </c>
      <c r="B123" s="192">
        <v>969</v>
      </c>
      <c r="C123" s="134">
        <v>503</v>
      </c>
      <c r="D123" s="121" t="s">
        <v>168</v>
      </c>
      <c r="E123" s="121"/>
      <c r="F123" s="121"/>
      <c r="G123" s="115">
        <f>G124+G125</f>
        <v>114.1</v>
      </c>
    </row>
    <row r="124" spans="1:7" ht="18.75" customHeight="1">
      <c r="A124" s="148" t="s">
        <v>211</v>
      </c>
      <c r="B124" s="118">
        <v>969</v>
      </c>
      <c r="C124" s="111">
        <v>503</v>
      </c>
      <c r="D124" s="112" t="s">
        <v>168</v>
      </c>
      <c r="E124" s="112" t="s">
        <v>219</v>
      </c>
      <c r="F124" s="112" t="s">
        <v>212</v>
      </c>
      <c r="G124" s="113">
        <v>100</v>
      </c>
    </row>
    <row r="125" spans="1:7" ht="18.75" customHeight="1">
      <c r="A125" s="148" t="s">
        <v>220</v>
      </c>
      <c r="B125" s="118">
        <v>969</v>
      </c>
      <c r="C125" s="111">
        <v>503</v>
      </c>
      <c r="D125" s="112" t="s">
        <v>168</v>
      </c>
      <c r="E125" s="112" t="s">
        <v>219</v>
      </c>
      <c r="F125" s="112" t="s">
        <v>221</v>
      </c>
      <c r="G125" s="113">
        <v>14.1</v>
      </c>
    </row>
    <row r="126" spans="1:7" ht="17.25" customHeight="1">
      <c r="A126" s="57" t="s">
        <v>169</v>
      </c>
      <c r="B126" s="192">
        <v>969</v>
      </c>
      <c r="C126" s="134">
        <v>503</v>
      </c>
      <c r="D126" s="121" t="s">
        <v>170</v>
      </c>
      <c r="E126" s="121"/>
      <c r="F126" s="121"/>
      <c r="G126" s="115">
        <f>G127</f>
        <v>1694.4</v>
      </c>
    </row>
    <row r="127" spans="1:7" ht="16.5" customHeight="1">
      <c r="A127" s="148" t="s">
        <v>228</v>
      </c>
      <c r="B127" s="118">
        <v>969</v>
      </c>
      <c r="C127" s="111">
        <v>503</v>
      </c>
      <c r="D127" s="112" t="s">
        <v>170</v>
      </c>
      <c r="E127" s="112" t="s">
        <v>219</v>
      </c>
      <c r="F127" s="112" t="s">
        <v>189</v>
      </c>
      <c r="G127" s="113">
        <v>1694.4</v>
      </c>
    </row>
    <row r="128" spans="1:7" ht="18" customHeight="1">
      <c r="A128" s="154" t="s">
        <v>171</v>
      </c>
      <c r="B128" s="182">
        <v>969</v>
      </c>
      <c r="C128" s="156">
        <v>503</v>
      </c>
      <c r="D128" s="135"/>
      <c r="E128" s="135"/>
      <c r="F128" s="135"/>
      <c r="G128" s="116">
        <f>G129+G132</f>
        <v>1734</v>
      </c>
    </row>
    <row r="129" spans="1:7" ht="17.25" customHeight="1">
      <c r="A129" s="137" t="s">
        <v>77</v>
      </c>
      <c r="B129" s="177">
        <v>969</v>
      </c>
      <c r="C129" s="124">
        <v>705</v>
      </c>
      <c r="D129" s="125" t="s">
        <v>251</v>
      </c>
      <c r="E129" s="125"/>
      <c r="F129" s="125"/>
      <c r="G129" s="138">
        <f>G130</f>
        <v>106</v>
      </c>
    </row>
    <row r="130" spans="1:7" s="119" customFormat="1" ht="17.25" customHeight="1">
      <c r="A130" s="194" t="s">
        <v>172</v>
      </c>
      <c r="B130" s="184">
        <v>969</v>
      </c>
      <c r="C130" s="146">
        <v>705</v>
      </c>
      <c r="D130" s="195" t="s">
        <v>173</v>
      </c>
      <c r="E130" s="147" t="s">
        <v>219</v>
      </c>
      <c r="F130" s="147"/>
      <c r="G130" s="185">
        <f>G131</f>
        <v>106</v>
      </c>
    </row>
    <row r="131" spans="1:7" s="119" customFormat="1" ht="18.75" customHeight="1">
      <c r="A131" s="137" t="s">
        <v>211</v>
      </c>
      <c r="B131" s="184">
        <v>969</v>
      </c>
      <c r="C131" s="146">
        <v>705</v>
      </c>
      <c r="D131" s="147" t="s">
        <v>251</v>
      </c>
      <c r="E131" s="147" t="s">
        <v>219</v>
      </c>
      <c r="F131" s="147" t="s">
        <v>212</v>
      </c>
      <c r="G131" s="185">
        <v>106</v>
      </c>
    </row>
    <row r="132" spans="1:7" s="119" customFormat="1" ht="20.25" customHeight="1">
      <c r="A132" s="157" t="s">
        <v>11</v>
      </c>
      <c r="B132" s="179">
        <v>969</v>
      </c>
      <c r="C132" s="141">
        <v>707</v>
      </c>
      <c r="D132" s="142"/>
      <c r="E132" s="142"/>
      <c r="F132" s="142"/>
      <c r="G132" s="143">
        <f>G133+G138+G141+G143+G145+G147</f>
        <v>1628</v>
      </c>
    </row>
    <row r="133" spans="1:7" s="119" customFormat="1" ht="17.25" customHeight="1">
      <c r="A133" s="157" t="s">
        <v>174</v>
      </c>
      <c r="B133" s="180">
        <v>969</v>
      </c>
      <c r="C133" s="166">
        <v>707</v>
      </c>
      <c r="D133" s="167" t="s">
        <v>175</v>
      </c>
      <c r="E133" s="167"/>
      <c r="F133" s="167"/>
      <c r="G133" s="196">
        <f>G134+G135+G136+G137</f>
        <v>682</v>
      </c>
    </row>
    <row r="134" spans="1:7" ht="21" customHeight="1">
      <c r="A134" s="137" t="s">
        <v>229</v>
      </c>
      <c r="B134" s="177">
        <v>969</v>
      </c>
      <c r="C134" s="124">
        <v>707</v>
      </c>
      <c r="D134" s="125" t="s">
        <v>175</v>
      </c>
      <c r="E134" s="125" t="s">
        <v>219</v>
      </c>
      <c r="F134" s="125" t="s">
        <v>230</v>
      </c>
      <c r="G134" s="126">
        <v>50</v>
      </c>
    </row>
    <row r="135" spans="1:7" ht="22.5" customHeight="1">
      <c r="A135" s="137" t="s">
        <v>211</v>
      </c>
      <c r="B135" s="177">
        <v>969</v>
      </c>
      <c r="C135" s="124">
        <v>707</v>
      </c>
      <c r="D135" s="125" t="s">
        <v>175</v>
      </c>
      <c r="E135" s="125" t="s">
        <v>219</v>
      </c>
      <c r="F135" s="125" t="s">
        <v>212</v>
      </c>
      <c r="G135" s="126">
        <v>600</v>
      </c>
    </row>
    <row r="136" spans="1:7" ht="17.25" customHeight="1">
      <c r="A136" s="137" t="s">
        <v>222</v>
      </c>
      <c r="B136" s="177">
        <v>969</v>
      </c>
      <c r="C136" s="124">
        <v>707</v>
      </c>
      <c r="D136" s="125" t="s">
        <v>175</v>
      </c>
      <c r="E136" s="125" t="s">
        <v>219</v>
      </c>
      <c r="F136" s="125" t="s">
        <v>224</v>
      </c>
      <c r="G136" s="126">
        <v>0</v>
      </c>
    </row>
    <row r="137" spans="1:7" ht="21" customHeight="1">
      <c r="A137" s="148" t="s">
        <v>220</v>
      </c>
      <c r="B137" s="177">
        <v>969</v>
      </c>
      <c r="C137" s="124">
        <v>707</v>
      </c>
      <c r="D137" s="125" t="s">
        <v>175</v>
      </c>
      <c r="E137" s="125" t="s">
        <v>219</v>
      </c>
      <c r="F137" s="125" t="s">
        <v>221</v>
      </c>
      <c r="G137" s="126">
        <v>32</v>
      </c>
    </row>
    <row r="138" spans="1:7" ht="18.75" customHeight="1">
      <c r="A138" s="157" t="s">
        <v>252</v>
      </c>
      <c r="B138" s="180">
        <v>969</v>
      </c>
      <c r="C138" s="166">
        <v>707</v>
      </c>
      <c r="D138" s="167" t="s">
        <v>176</v>
      </c>
      <c r="E138" s="167"/>
      <c r="F138" s="167"/>
      <c r="G138" s="138">
        <f>G139+G140</f>
        <v>180</v>
      </c>
    </row>
    <row r="139" spans="1:7" ht="14.25">
      <c r="A139" s="137" t="s">
        <v>211</v>
      </c>
      <c r="B139" s="177">
        <v>969</v>
      </c>
      <c r="C139" s="124">
        <v>707</v>
      </c>
      <c r="D139" s="125" t="s">
        <v>176</v>
      </c>
      <c r="E139" s="125" t="s">
        <v>219</v>
      </c>
      <c r="F139" s="125" t="s">
        <v>212</v>
      </c>
      <c r="G139" s="126">
        <v>120</v>
      </c>
    </row>
    <row r="140" spans="1:7" ht="14.25">
      <c r="A140" s="137" t="s">
        <v>222</v>
      </c>
      <c r="B140" s="177">
        <v>969</v>
      </c>
      <c r="C140" s="124">
        <v>707</v>
      </c>
      <c r="D140" s="125" t="s">
        <v>176</v>
      </c>
      <c r="E140" s="125" t="s">
        <v>219</v>
      </c>
      <c r="F140" s="125" t="s">
        <v>224</v>
      </c>
      <c r="G140" s="126">
        <v>60</v>
      </c>
    </row>
    <row r="141" spans="1:7" ht="21" customHeight="1">
      <c r="A141" s="157" t="s">
        <v>253</v>
      </c>
      <c r="B141" s="180">
        <v>969</v>
      </c>
      <c r="C141" s="166">
        <v>707</v>
      </c>
      <c r="D141" s="167" t="s">
        <v>177</v>
      </c>
      <c r="E141" s="167"/>
      <c r="F141" s="167"/>
      <c r="G141" s="138">
        <f>G142</f>
        <v>186</v>
      </c>
    </row>
    <row r="142" spans="1:7" ht="17.25" customHeight="1">
      <c r="A142" s="137" t="s">
        <v>211</v>
      </c>
      <c r="B142" s="177">
        <v>969</v>
      </c>
      <c r="C142" s="124">
        <v>707</v>
      </c>
      <c r="D142" s="125" t="s">
        <v>177</v>
      </c>
      <c r="E142" s="125" t="s">
        <v>219</v>
      </c>
      <c r="F142" s="125" t="s">
        <v>212</v>
      </c>
      <c r="G142" s="126">
        <v>186</v>
      </c>
    </row>
    <row r="143" spans="1:7" ht="18" customHeight="1">
      <c r="A143" s="157" t="s">
        <v>254</v>
      </c>
      <c r="B143" s="180">
        <v>969</v>
      </c>
      <c r="C143" s="166">
        <v>707</v>
      </c>
      <c r="D143" s="167" t="s">
        <v>178</v>
      </c>
      <c r="E143" s="167"/>
      <c r="F143" s="167"/>
      <c r="G143" s="138">
        <f>G144</f>
        <v>150</v>
      </c>
    </row>
    <row r="144" spans="1:7" ht="18.75" customHeight="1">
      <c r="A144" s="137" t="s">
        <v>211</v>
      </c>
      <c r="B144" s="177">
        <v>969</v>
      </c>
      <c r="C144" s="124">
        <v>707</v>
      </c>
      <c r="D144" s="125" t="s">
        <v>178</v>
      </c>
      <c r="E144" s="125" t="s">
        <v>219</v>
      </c>
      <c r="F144" s="125" t="s">
        <v>212</v>
      </c>
      <c r="G144" s="126">
        <v>150</v>
      </c>
    </row>
    <row r="145" spans="1:7" ht="31.5" customHeight="1">
      <c r="A145" s="157" t="s">
        <v>244</v>
      </c>
      <c r="B145" s="180">
        <v>969</v>
      </c>
      <c r="C145" s="166">
        <v>707</v>
      </c>
      <c r="D145" s="167" t="s">
        <v>144</v>
      </c>
      <c r="E145" s="167"/>
      <c r="F145" s="167"/>
      <c r="G145" s="138">
        <f>G146</f>
        <v>200</v>
      </c>
    </row>
    <row r="146" spans="1:7" ht="23.25" customHeight="1">
      <c r="A146" s="137" t="s">
        <v>211</v>
      </c>
      <c r="B146" s="177">
        <v>969</v>
      </c>
      <c r="C146" s="124">
        <v>707</v>
      </c>
      <c r="D146" s="125" t="s">
        <v>144</v>
      </c>
      <c r="E146" s="125" t="s">
        <v>219</v>
      </c>
      <c r="F146" s="125" t="s">
        <v>212</v>
      </c>
      <c r="G146" s="126">
        <v>200</v>
      </c>
    </row>
    <row r="147" spans="1:7" ht="29.25" customHeight="1">
      <c r="A147" s="157" t="s">
        <v>179</v>
      </c>
      <c r="B147" s="180">
        <v>969</v>
      </c>
      <c r="C147" s="166">
        <v>707</v>
      </c>
      <c r="D147" s="167" t="s">
        <v>255</v>
      </c>
      <c r="E147" s="167"/>
      <c r="F147" s="167"/>
      <c r="G147" s="138">
        <f>G148</f>
        <v>230</v>
      </c>
    </row>
    <row r="148" spans="1:7" ht="18" customHeight="1">
      <c r="A148" s="137" t="s">
        <v>211</v>
      </c>
      <c r="B148" s="177">
        <v>969</v>
      </c>
      <c r="C148" s="124">
        <v>707</v>
      </c>
      <c r="D148" s="125" t="s">
        <v>180</v>
      </c>
      <c r="E148" s="125" t="s">
        <v>219</v>
      </c>
      <c r="F148" s="125" t="s">
        <v>212</v>
      </c>
      <c r="G148" s="126">
        <v>230</v>
      </c>
    </row>
    <row r="149" spans="1:7" ht="21" customHeight="1">
      <c r="A149" s="157" t="s">
        <v>256</v>
      </c>
      <c r="B149" s="180">
        <v>969</v>
      </c>
      <c r="C149" s="166">
        <v>800</v>
      </c>
      <c r="D149" s="167"/>
      <c r="E149" s="167"/>
      <c r="F149" s="167"/>
      <c r="G149" s="138">
        <f>G150+G155</f>
        <v>13571</v>
      </c>
    </row>
    <row r="150" spans="1:7" ht="18.75" customHeight="1">
      <c r="A150" s="144" t="s">
        <v>181</v>
      </c>
      <c r="B150" s="184">
        <v>969</v>
      </c>
      <c r="C150" s="146">
        <v>801</v>
      </c>
      <c r="D150" s="147"/>
      <c r="E150" s="147"/>
      <c r="F150" s="147"/>
      <c r="G150" s="185">
        <f>G151</f>
        <v>11634</v>
      </c>
    </row>
    <row r="151" spans="1:7" ht="30" customHeight="1">
      <c r="A151" s="157" t="s">
        <v>182</v>
      </c>
      <c r="B151" s="180">
        <v>969</v>
      </c>
      <c r="C151" s="166">
        <v>801</v>
      </c>
      <c r="D151" s="167" t="s">
        <v>183</v>
      </c>
      <c r="E151" s="167"/>
      <c r="F151" s="167"/>
      <c r="G151" s="138">
        <f>G152+G153+G154</f>
        <v>11634</v>
      </c>
    </row>
    <row r="152" spans="1:7" ht="18.75" customHeight="1">
      <c r="A152" s="148" t="s">
        <v>229</v>
      </c>
      <c r="B152" s="118">
        <v>969</v>
      </c>
      <c r="C152" s="111">
        <v>801</v>
      </c>
      <c r="D152" s="112" t="s">
        <v>183</v>
      </c>
      <c r="E152" s="112" t="s">
        <v>219</v>
      </c>
      <c r="F152" s="112" t="s">
        <v>230</v>
      </c>
      <c r="G152" s="113">
        <v>30</v>
      </c>
    </row>
    <row r="153" spans="1:7" ht="22.5" customHeight="1">
      <c r="A153" s="148" t="s">
        <v>211</v>
      </c>
      <c r="B153" s="118">
        <v>969</v>
      </c>
      <c r="C153" s="111">
        <v>801</v>
      </c>
      <c r="D153" s="112" t="s">
        <v>183</v>
      </c>
      <c r="E153" s="112" t="s">
        <v>219</v>
      </c>
      <c r="F153" s="112" t="s">
        <v>212</v>
      </c>
      <c r="G153" s="113">
        <v>6777</v>
      </c>
    </row>
    <row r="154" spans="1:7" ht="20.25" customHeight="1">
      <c r="A154" s="197" t="s">
        <v>222</v>
      </c>
      <c r="B154" s="118">
        <v>969</v>
      </c>
      <c r="C154" s="111">
        <v>801</v>
      </c>
      <c r="D154" s="112" t="s">
        <v>183</v>
      </c>
      <c r="E154" s="112" t="s">
        <v>219</v>
      </c>
      <c r="F154" s="112" t="s">
        <v>224</v>
      </c>
      <c r="G154" s="113">
        <v>4827</v>
      </c>
    </row>
    <row r="155" spans="1:7" ht="18.75" customHeight="1">
      <c r="A155" s="11" t="s">
        <v>78</v>
      </c>
      <c r="B155" s="179">
        <v>969</v>
      </c>
      <c r="C155" s="141">
        <v>804</v>
      </c>
      <c r="D155" s="142"/>
      <c r="E155" s="142"/>
      <c r="F155" s="142"/>
      <c r="G155" s="143">
        <f>G156+G158</f>
        <v>1937</v>
      </c>
    </row>
    <row r="156" spans="1:7" ht="18" customHeight="1">
      <c r="A156" s="157" t="s">
        <v>254</v>
      </c>
      <c r="B156" s="179">
        <v>969</v>
      </c>
      <c r="C156" s="141">
        <v>804</v>
      </c>
      <c r="D156" s="167" t="s">
        <v>178</v>
      </c>
      <c r="E156" s="142" t="s">
        <v>219</v>
      </c>
      <c r="F156" s="142"/>
      <c r="G156" s="143">
        <f>G157</f>
        <v>230</v>
      </c>
    </row>
    <row r="157" spans="1:7" ht="21" customHeight="1">
      <c r="A157" s="137" t="s">
        <v>211</v>
      </c>
      <c r="B157" s="184">
        <v>969</v>
      </c>
      <c r="C157" s="146">
        <v>804</v>
      </c>
      <c r="D157" s="125" t="s">
        <v>178</v>
      </c>
      <c r="E157" s="147" t="s">
        <v>219</v>
      </c>
      <c r="F157" s="147" t="s">
        <v>212</v>
      </c>
      <c r="G157" s="185">
        <v>230</v>
      </c>
    </row>
    <row r="158" spans="1:7" ht="15.75" customHeight="1">
      <c r="A158" s="157" t="s">
        <v>179</v>
      </c>
      <c r="B158" s="180">
        <v>969</v>
      </c>
      <c r="C158" s="166">
        <v>804</v>
      </c>
      <c r="D158" s="167" t="s">
        <v>255</v>
      </c>
      <c r="E158" s="167"/>
      <c r="F158" s="167"/>
      <c r="G158" s="138">
        <f>G159</f>
        <v>1707</v>
      </c>
    </row>
    <row r="159" spans="1:7" ht="18" customHeight="1">
      <c r="A159" s="137" t="s">
        <v>211</v>
      </c>
      <c r="B159" s="177">
        <v>969</v>
      </c>
      <c r="C159" s="124">
        <v>804</v>
      </c>
      <c r="D159" s="125" t="s">
        <v>180</v>
      </c>
      <c r="E159" s="125" t="s">
        <v>219</v>
      </c>
      <c r="F159" s="125" t="s">
        <v>212</v>
      </c>
      <c r="G159" s="126">
        <v>1707</v>
      </c>
    </row>
    <row r="160" spans="1:7" ht="18.75" customHeight="1">
      <c r="A160" s="11" t="s">
        <v>184</v>
      </c>
      <c r="B160" s="140">
        <v>969</v>
      </c>
      <c r="C160" s="141">
        <v>1000</v>
      </c>
      <c r="D160" s="121" t="s">
        <v>198</v>
      </c>
      <c r="E160" s="142"/>
      <c r="F160" s="142"/>
      <c r="G160" s="143">
        <f>G161</f>
        <v>17038.1</v>
      </c>
    </row>
    <row r="161" spans="1:7" ht="15.75" customHeight="1">
      <c r="A161" s="57" t="s">
        <v>17</v>
      </c>
      <c r="B161" s="133">
        <v>969</v>
      </c>
      <c r="C161" s="134">
        <v>1004</v>
      </c>
      <c r="D161" s="121" t="s">
        <v>198</v>
      </c>
      <c r="E161" s="121"/>
      <c r="F161" s="121"/>
      <c r="G161" s="115">
        <f>G162+G177+G196+G198</f>
        <v>17038.1</v>
      </c>
    </row>
    <row r="162" spans="1:7" ht="15.75" customHeight="1">
      <c r="A162" s="198" t="s">
        <v>185</v>
      </c>
      <c r="B162" s="199">
        <v>969</v>
      </c>
      <c r="C162" s="200">
        <v>1004</v>
      </c>
      <c r="D162" s="201" t="s">
        <v>186</v>
      </c>
      <c r="E162" s="201" t="s">
        <v>214</v>
      </c>
      <c r="F162" s="201"/>
      <c r="G162" s="202">
        <f>G163+G166+G171+G175+G176+G169+G170</f>
        <v>3497.1000000000004</v>
      </c>
    </row>
    <row r="163" spans="1:7" ht="17.25" customHeight="1">
      <c r="A163" s="154" t="s">
        <v>200</v>
      </c>
      <c r="B163" s="155">
        <v>969</v>
      </c>
      <c r="C163" s="156">
        <v>1004</v>
      </c>
      <c r="D163" s="135" t="s">
        <v>186</v>
      </c>
      <c r="E163" s="135" t="s">
        <v>201</v>
      </c>
      <c r="F163" s="135" t="s">
        <v>202</v>
      </c>
      <c r="G163" s="116">
        <f>G164+G165</f>
        <v>3256.6000000000004</v>
      </c>
    </row>
    <row r="164" spans="1:7" ht="18" customHeight="1">
      <c r="A164" s="148" t="s">
        <v>203</v>
      </c>
      <c r="B164" s="110">
        <v>969</v>
      </c>
      <c r="C164" s="111">
        <v>1004</v>
      </c>
      <c r="D164" s="112" t="s">
        <v>186</v>
      </c>
      <c r="E164" s="112" t="s">
        <v>201</v>
      </c>
      <c r="F164" s="112" t="s">
        <v>204</v>
      </c>
      <c r="G164" s="113">
        <v>2501.3</v>
      </c>
    </row>
    <row r="165" spans="1:7" ht="13.5" customHeight="1">
      <c r="A165" s="148" t="s">
        <v>205</v>
      </c>
      <c r="B165" s="110">
        <v>969</v>
      </c>
      <c r="C165" s="111">
        <v>1004</v>
      </c>
      <c r="D165" s="112" t="s">
        <v>186</v>
      </c>
      <c r="E165" s="112" t="s">
        <v>201</v>
      </c>
      <c r="F165" s="112" t="s">
        <v>206</v>
      </c>
      <c r="G165" s="113">
        <v>755.3</v>
      </c>
    </row>
    <row r="166" spans="1:7" ht="21.75" customHeight="1">
      <c r="A166" s="154" t="s">
        <v>208</v>
      </c>
      <c r="B166" s="155">
        <v>969</v>
      </c>
      <c r="C166" s="156">
        <v>1004</v>
      </c>
      <c r="D166" s="135" t="s">
        <v>186</v>
      </c>
      <c r="E166" s="135" t="s">
        <v>216</v>
      </c>
      <c r="F166" s="135" t="s">
        <v>210</v>
      </c>
      <c r="G166" s="116">
        <f>G167+G168</f>
        <v>45.4</v>
      </c>
    </row>
    <row r="167" spans="1:7" ht="18" customHeight="1">
      <c r="A167" s="148" t="s">
        <v>217</v>
      </c>
      <c r="B167" s="110">
        <v>969</v>
      </c>
      <c r="C167" s="111">
        <v>1004</v>
      </c>
      <c r="D167" s="112" t="s">
        <v>186</v>
      </c>
      <c r="E167" s="112" t="s">
        <v>216</v>
      </c>
      <c r="F167" s="112" t="s">
        <v>218</v>
      </c>
      <c r="G167" s="113">
        <v>40.3</v>
      </c>
    </row>
    <row r="168" spans="1:7" ht="14.25">
      <c r="A168" s="148" t="s">
        <v>226</v>
      </c>
      <c r="B168" s="110">
        <v>969</v>
      </c>
      <c r="C168" s="111">
        <v>1004</v>
      </c>
      <c r="D168" s="112" t="s">
        <v>186</v>
      </c>
      <c r="E168" s="112" t="s">
        <v>216</v>
      </c>
      <c r="F168" s="112" t="s">
        <v>227</v>
      </c>
      <c r="G168" s="113">
        <v>5.1</v>
      </c>
    </row>
    <row r="169" spans="1:7" ht="14.25">
      <c r="A169" s="203" t="s">
        <v>228</v>
      </c>
      <c r="B169" s="150">
        <v>969</v>
      </c>
      <c r="C169" s="151">
        <v>1004</v>
      </c>
      <c r="D169" s="152" t="s">
        <v>186</v>
      </c>
      <c r="E169" s="152" t="s">
        <v>216</v>
      </c>
      <c r="F169" s="152" t="s">
        <v>189</v>
      </c>
      <c r="G169" s="153">
        <v>19.7</v>
      </c>
    </row>
    <row r="170" spans="1:7" ht="15">
      <c r="A170" s="154" t="s">
        <v>220</v>
      </c>
      <c r="B170" s="155">
        <v>969</v>
      </c>
      <c r="C170" s="156">
        <v>1004</v>
      </c>
      <c r="D170" s="135" t="s">
        <v>186</v>
      </c>
      <c r="E170" s="135" t="s">
        <v>216</v>
      </c>
      <c r="F170" s="135" t="s">
        <v>221</v>
      </c>
      <c r="G170" s="153">
        <v>5.5</v>
      </c>
    </row>
    <row r="171" spans="1:7" ht="15">
      <c r="A171" s="154" t="s">
        <v>208</v>
      </c>
      <c r="B171" s="155">
        <v>969</v>
      </c>
      <c r="C171" s="156">
        <v>1004</v>
      </c>
      <c r="D171" s="135" t="s">
        <v>257</v>
      </c>
      <c r="E171" s="135" t="s">
        <v>219</v>
      </c>
      <c r="F171" s="135" t="s">
        <v>210</v>
      </c>
      <c r="G171" s="116">
        <f>SUM(G172:G174)</f>
        <v>122.6</v>
      </c>
    </row>
    <row r="172" spans="1:7" ht="14.25">
      <c r="A172" s="148" t="s">
        <v>217</v>
      </c>
      <c r="B172" s="110">
        <v>969</v>
      </c>
      <c r="C172" s="111">
        <v>1004</v>
      </c>
      <c r="D172" s="112" t="s">
        <v>186</v>
      </c>
      <c r="E172" s="112" t="s">
        <v>219</v>
      </c>
      <c r="F172" s="112" t="s">
        <v>218</v>
      </c>
      <c r="G172" s="113">
        <v>5</v>
      </c>
    </row>
    <row r="173" spans="1:7" ht="14.25">
      <c r="A173" s="148" t="s">
        <v>229</v>
      </c>
      <c r="B173" s="110">
        <v>969</v>
      </c>
      <c r="C173" s="111">
        <v>1004</v>
      </c>
      <c r="D173" s="112" t="s">
        <v>186</v>
      </c>
      <c r="E173" s="112" t="s">
        <v>219</v>
      </c>
      <c r="F173" s="112" t="s">
        <v>230</v>
      </c>
      <c r="G173" s="113">
        <v>105</v>
      </c>
    </row>
    <row r="174" spans="1:7" ht="14.25">
      <c r="A174" s="148" t="s">
        <v>226</v>
      </c>
      <c r="B174" s="110">
        <v>969</v>
      </c>
      <c r="C174" s="111">
        <v>1004</v>
      </c>
      <c r="D174" s="112" t="s">
        <v>186</v>
      </c>
      <c r="E174" s="112" t="s">
        <v>219</v>
      </c>
      <c r="F174" s="112" t="s">
        <v>227</v>
      </c>
      <c r="G174" s="113">
        <v>12.6</v>
      </c>
    </row>
    <row r="175" spans="1:7" ht="15">
      <c r="A175" s="154" t="s">
        <v>228</v>
      </c>
      <c r="B175" s="155">
        <v>969</v>
      </c>
      <c r="C175" s="156">
        <v>1004</v>
      </c>
      <c r="D175" s="135" t="s">
        <v>257</v>
      </c>
      <c r="E175" s="135" t="s">
        <v>219</v>
      </c>
      <c r="F175" s="135" t="s">
        <v>189</v>
      </c>
      <c r="G175" s="116">
        <v>22.5</v>
      </c>
    </row>
    <row r="176" spans="1:7" ht="15">
      <c r="A176" s="154" t="s">
        <v>220</v>
      </c>
      <c r="B176" s="155">
        <v>969</v>
      </c>
      <c r="C176" s="156">
        <v>1004</v>
      </c>
      <c r="D176" s="135" t="s">
        <v>186</v>
      </c>
      <c r="E176" s="135" t="s">
        <v>219</v>
      </c>
      <c r="F176" s="135" t="s">
        <v>221</v>
      </c>
      <c r="G176" s="116">
        <v>24.8</v>
      </c>
    </row>
    <row r="177" spans="1:7" ht="45">
      <c r="A177" s="198" t="s">
        <v>258</v>
      </c>
      <c r="B177" s="199">
        <v>969</v>
      </c>
      <c r="C177" s="200">
        <v>1004</v>
      </c>
      <c r="D177" s="201" t="s">
        <v>187</v>
      </c>
      <c r="E177" s="201" t="s">
        <v>214</v>
      </c>
      <c r="F177" s="201" t="s">
        <v>214</v>
      </c>
      <c r="G177" s="202">
        <f>G178+G181+G185+G186+G187+G192+G193+G194+G195</f>
        <v>1455.3999999999999</v>
      </c>
    </row>
    <row r="178" spans="1:7" ht="15">
      <c r="A178" s="154" t="s">
        <v>200</v>
      </c>
      <c r="B178" s="155">
        <v>969</v>
      </c>
      <c r="C178" s="156">
        <v>1004</v>
      </c>
      <c r="D178" s="135" t="s">
        <v>187</v>
      </c>
      <c r="E178" s="135" t="s">
        <v>201</v>
      </c>
      <c r="F178" s="135" t="s">
        <v>202</v>
      </c>
      <c r="G178" s="116">
        <f>G179+G180</f>
        <v>173.60000000000002</v>
      </c>
    </row>
    <row r="179" spans="1:7" ht="14.25">
      <c r="A179" s="148" t="s">
        <v>203</v>
      </c>
      <c r="B179" s="110">
        <v>969</v>
      </c>
      <c r="C179" s="111">
        <v>1004</v>
      </c>
      <c r="D179" s="112" t="s">
        <v>187</v>
      </c>
      <c r="E179" s="112" t="s">
        <v>201</v>
      </c>
      <c r="F179" s="112" t="s">
        <v>204</v>
      </c>
      <c r="G179" s="113">
        <v>133.4</v>
      </c>
    </row>
    <row r="180" spans="1:7" ht="14.25">
      <c r="A180" s="148" t="s">
        <v>205</v>
      </c>
      <c r="B180" s="110">
        <v>969</v>
      </c>
      <c r="C180" s="111">
        <v>1004</v>
      </c>
      <c r="D180" s="112" t="s">
        <v>187</v>
      </c>
      <c r="E180" s="112" t="s">
        <v>201</v>
      </c>
      <c r="F180" s="112" t="s">
        <v>206</v>
      </c>
      <c r="G180" s="113">
        <v>40.2</v>
      </c>
    </row>
    <row r="181" spans="1:7" ht="15">
      <c r="A181" s="154" t="s">
        <v>208</v>
      </c>
      <c r="B181" s="155">
        <v>969</v>
      </c>
      <c r="C181" s="156">
        <v>1004</v>
      </c>
      <c r="D181" s="135" t="s">
        <v>187</v>
      </c>
      <c r="E181" s="135" t="s">
        <v>216</v>
      </c>
      <c r="F181" s="135" t="s">
        <v>210</v>
      </c>
      <c r="G181" s="116">
        <f>SUM(G182:G184)</f>
        <v>368.4</v>
      </c>
    </row>
    <row r="182" spans="1:7" ht="14.25">
      <c r="A182" s="148" t="s">
        <v>217</v>
      </c>
      <c r="B182" s="110">
        <v>969</v>
      </c>
      <c r="C182" s="111">
        <v>1004</v>
      </c>
      <c r="D182" s="112" t="s">
        <v>187</v>
      </c>
      <c r="E182" s="112" t="s">
        <v>216</v>
      </c>
      <c r="F182" s="112" t="s">
        <v>218</v>
      </c>
      <c r="G182" s="113">
        <v>93.8</v>
      </c>
    </row>
    <row r="183" spans="1:7" ht="14.25">
      <c r="A183" s="148" t="s">
        <v>226</v>
      </c>
      <c r="B183" s="110">
        <v>969</v>
      </c>
      <c r="C183" s="111">
        <v>1004</v>
      </c>
      <c r="D183" s="112" t="s">
        <v>187</v>
      </c>
      <c r="E183" s="112" t="s">
        <v>216</v>
      </c>
      <c r="F183" s="112" t="s">
        <v>227</v>
      </c>
      <c r="G183" s="113">
        <v>7.6</v>
      </c>
    </row>
    <row r="184" spans="1:7" ht="14.25">
      <c r="A184" s="148" t="s">
        <v>211</v>
      </c>
      <c r="B184" s="110">
        <v>969</v>
      </c>
      <c r="C184" s="111">
        <v>1004</v>
      </c>
      <c r="D184" s="112" t="s">
        <v>187</v>
      </c>
      <c r="E184" s="112" t="s">
        <v>216</v>
      </c>
      <c r="F184" s="112" t="s">
        <v>212</v>
      </c>
      <c r="G184" s="113">
        <v>267</v>
      </c>
    </row>
    <row r="185" spans="1:7" ht="15">
      <c r="A185" s="154" t="s">
        <v>228</v>
      </c>
      <c r="B185" s="155">
        <v>969</v>
      </c>
      <c r="C185" s="156">
        <v>1004</v>
      </c>
      <c r="D185" s="135" t="s">
        <v>187</v>
      </c>
      <c r="E185" s="135" t="s">
        <v>216</v>
      </c>
      <c r="F185" s="135" t="s">
        <v>189</v>
      </c>
      <c r="G185" s="116">
        <v>48.5</v>
      </c>
    </row>
    <row r="186" spans="1:7" ht="15">
      <c r="A186" s="154" t="s">
        <v>220</v>
      </c>
      <c r="B186" s="155">
        <v>969</v>
      </c>
      <c r="C186" s="156">
        <v>1004</v>
      </c>
      <c r="D186" s="135" t="s">
        <v>187</v>
      </c>
      <c r="E186" s="135" t="s">
        <v>216</v>
      </c>
      <c r="F186" s="135" t="s">
        <v>221</v>
      </c>
      <c r="G186" s="116">
        <v>30.3</v>
      </c>
    </row>
    <row r="187" spans="1:7" ht="15">
      <c r="A187" s="154" t="s">
        <v>208</v>
      </c>
      <c r="B187" s="155">
        <v>969</v>
      </c>
      <c r="C187" s="156">
        <v>1004</v>
      </c>
      <c r="D187" s="135" t="s">
        <v>187</v>
      </c>
      <c r="E187" s="135" t="s">
        <v>219</v>
      </c>
      <c r="F187" s="135" t="s">
        <v>210</v>
      </c>
      <c r="G187" s="116">
        <f>SUM(G188:G191)</f>
        <v>561.2</v>
      </c>
    </row>
    <row r="188" spans="1:7" ht="14.25">
      <c r="A188" s="148" t="s">
        <v>217</v>
      </c>
      <c r="B188" s="110">
        <v>969</v>
      </c>
      <c r="C188" s="111">
        <v>1004</v>
      </c>
      <c r="D188" s="112" t="s">
        <v>187</v>
      </c>
      <c r="E188" s="112" t="s">
        <v>219</v>
      </c>
      <c r="F188" s="112" t="s">
        <v>218</v>
      </c>
      <c r="G188" s="113">
        <v>12</v>
      </c>
    </row>
    <row r="189" spans="1:7" ht="14.25">
      <c r="A189" s="148" t="s">
        <v>236</v>
      </c>
      <c r="B189" s="110">
        <v>969</v>
      </c>
      <c r="C189" s="111">
        <v>1004</v>
      </c>
      <c r="D189" s="112" t="s">
        <v>187</v>
      </c>
      <c r="E189" s="112" t="s">
        <v>219</v>
      </c>
      <c r="F189" s="112" t="s">
        <v>237</v>
      </c>
      <c r="G189" s="113">
        <v>140.8</v>
      </c>
    </row>
    <row r="190" spans="1:7" ht="14.25">
      <c r="A190" s="148" t="s">
        <v>226</v>
      </c>
      <c r="B190" s="110">
        <v>969</v>
      </c>
      <c r="C190" s="111">
        <v>1004</v>
      </c>
      <c r="D190" s="112" t="s">
        <v>187</v>
      </c>
      <c r="E190" s="112" t="s">
        <v>219</v>
      </c>
      <c r="F190" s="112" t="s">
        <v>227</v>
      </c>
      <c r="G190" s="113">
        <v>164.5</v>
      </c>
    </row>
    <row r="191" spans="1:7" ht="14.25">
      <c r="A191" s="148" t="s">
        <v>211</v>
      </c>
      <c r="B191" s="110">
        <v>969</v>
      </c>
      <c r="C191" s="111">
        <v>1004</v>
      </c>
      <c r="D191" s="112" t="s">
        <v>187</v>
      </c>
      <c r="E191" s="112" t="s">
        <v>219</v>
      </c>
      <c r="F191" s="112" t="s">
        <v>212</v>
      </c>
      <c r="G191" s="113">
        <v>243.9</v>
      </c>
    </row>
    <row r="192" spans="1:7" ht="15">
      <c r="A192" s="154" t="s">
        <v>228</v>
      </c>
      <c r="B192" s="155">
        <v>969</v>
      </c>
      <c r="C192" s="156">
        <v>1004</v>
      </c>
      <c r="D192" s="135" t="s">
        <v>187</v>
      </c>
      <c r="E192" s="135" t="s">
        <v>219</v>
      </c>
      <c r="F192" s="135" t="s">
        <v>189</v>
      </c>
      <c r="G192" s="116">
        <v>152.5</v>
      </c>
    </row>
    <row r="193" spans="1:7" ht="15">
      <c r="A193" s="154" t="s">
        <v>220</v>
      </c>
      <c r="B193" s="155">
        <v>969</v>
      </c>
      <c r="C193" s="156">
        <v>1004</v>
      </c>
      <c r="D193" s="135" t="s">
        <v>187</v>
      </c>
      <c r="E193" s="135" t="s">
        <v>219</v>
      </c>
      <c r="F193" s="135" t="s">
        <v>221</v>
      </c>
      <c r="G193" s="116">
        <v>104.3</v>
      </c>
    </row>
    <row r="194" spans="1:7" ht="15">
      <c r="A194" s="154" t="s">
        <v>222</v>
      </c>
      <c r="B194" s="155">
        <v>969</v>
      </c>
      <c r="C194" s="156">
        <v>1004</v>
      </c>
      <c r="D194" s="135" t="s">
        <v>187</v>
      </c>
      <c r="E194" s="135" t="s">
        <v>239</v>
      </c>
      <c r="F194" s="135" t="s">
        <v>224</v>
      </c>
      <c r="G194" s="116">
        <v>9</v>
      </c>
    </row>
    <row r="195" spans="1:7" ht="15">
      <c r="A195" s="154" t="s">
        <v>222</v>
      </c>
      <c r="B195" s="155">
        <v>969</v>
      </c>
      <c r="C195" s="156">
        <v>1004</v>
      </c>
      <c r="D195" s="135" t="s">
        <v>187</v>
      </c>
      <c r="E195" s="135" t="s">
        <v>223</v>
      </c>
      <c r="F195" s="135" t="s">
        <v>224</v>
      </c>
      <c r="G195" s="116">
        <v>7.6</v>
      </c>
    </row>
    <row r="196" spans="1:7" ht="45">
      <c r="A196" s="198" t="s">
        <v>259</v>
      </c>
      <c r="B196" s="199">
        <v>969</v>
      </c>
      <c r="C196" s="200">
        <v>1004</v>
      </c>
      <c r="D196" s="201" t="s">
        <v>188</v>
      </c>
      <c r="E196" s="201" t="s">
        <v>214</v>
      </c>
      <c r="F196" s="201" t="s">
        <v>214</v>
      </c>
      <c r="G196" s="202">
        <f>G197</f>
        <v>8462.6</v>
      </c>
    </row>
    <row r="197" spans="1:7" ht="14.25">
      <c r="A197" s="148" t="s">
        <v>260</v>
      </c>
      <c r="B197" s="110">
        <v>969</v>
      </c>
      <c r="C197" s="111">
        <v>1004</v>
      </c>
      <c r="D197" s="112" t="s">
        <v>188</v>
      </c>
      <c r="E197" s="112" t="s">
        <v>261</v>
      </c>
      <c r="F197" s="112" t="s">
        <v>262</v>
      </c>
      <c r="G197" s="113">
        <v>8462.6</v>
      </c>
    </row>
    <row r="198" spans="1:7" ht="20.25" customHeight="1">
      <c r="A198" s="204" t="s">
        <v>263</v>
      </c>
      <c r="B198" s="205">
        <v>969</v>
      </c>
      <c r="C198" s="206">
        <v>1004</v>
      </c>
      <c r="D198" s="207" t="s">
        <v>264</v>
      </c>
      <c r="E198" s="207"/>
      <c r="F198" s="207"/>
      <c r="G198" s="208">
        <f>G199</f>
        <v>3623</v>
      </c>
    </row>
    <row r="199" spans="1:7" ht="14.25">
      <c r="A199" s="148" t="s">
        <v>211</v>
      </c>
      <c r="B199" s="123">
        <v>969</v>
      </c>
      <c r="C199" s="124">
        <v>1004</v>
      </c>
      <c r="D199" s="125" t="s">
        <v>190</v>
      </c>
      <c r="E199" s="125" t="s">
        <v>191</v>
      </c>
      <c r="F199" s="125" t="s">
        <v>212</v>
      </c>
      <c r="G199" s="126">
        <v>3623</v>
      </c>
    </row>
    <row r="200" spans="1:7" ht="18" customHeight="1">
      <c r="A200" s="209" t="s">
        <v>54</v>
      </c>
      <c r="B200" s="210">
        <v>969</v>
      </c>
      <c r="C200" s="206">
        <v>1100</v>
      </c>
      <c r="D200" s="201" t="s">
        <v>198</v>
      </c>
      <c r="E200" s="207"/>
      <c r="F200" s="207"/>
      <c r="G200" s="208">
        <f>G201</f>
        <v>1262</v>
      </c>
    </row>
    <row r="201" spans="1:7" ht="15">
      <c r="A201" s="211" t="s">
        <v>265</v>
      </c>
      <c r="B201" s="212">
        <v>969</v>
      </c>
      <c r="C201" s="160">
        <v>1100</v>
      </c>
      <c r="D201" s="161" t="s">
        <v>193</v>
      </c>
      <c r="E201" s="213"/>
      <c r="F201" s="213"/>
      <c r="G201" s="138">
        <f>G202</f>
        <v>1262</v>
      </c>
    </row>
    <row r="202" spans="1:7" ht="30">
      <c r="A202" s="154" t="s">
        <v>192</v>
      </c>
      <c r="B202" s="214">
        <v>969</v>
      </c>
      <c r="C202" s="215">
        <v>1102</v>
      </c>
      <c r="D202" s="216" t="s">
        <v>193</v>
      </c>
      <c r="E202" s="216"/>
      <c r="F202" s="216"/>
      <c r="G202" s="116">
        <f>G203</f>
        <v>1262</v>
      </c>
    </row>
    <row r="203" spans="1:7" ht="14.25">
      <c r="A203" s="148" t="s">
        <v>211</v>
      </c>
      <c r="B203" s="118">
        <v>969</v>
      </c>
      <c r="C203" s="111">
        <v>1102</v>
      </c>
      <c r="D203" s="112" t="s">
        <v>193</v>
      </c>
      <c r="E203" s="112" t="s">
        <v>219</v>
      </c>
      <c r="F203" s="112" t="s">
        <v>212</v>
      </c>
      <c r="G203" s="113">
        <v>1262</v>
      </c>
    </row>
    <row r="204" spans="1:7" ht="15">
      <c r="A204" s="154" t="s">
        <v>194</v>
      </c>
      <c r="B204" s="182">
        <v>969</v>
      </c>
      <c r="C204" s="156">
        <v>1202</v>
      </c>
      <c r="D204" s="135" t="s">
        <v>198</v>
      </c>
      <c r="E204" s="135"/>
      <c r="F204" s="135"/>
      <c r="G204" s="116">
        <f>G205</f>
        <v>676.6</v>
      </c>
    </row>
    <row r="205" spans="1:7" ht="15">
      <c r="A205" s="183" t="s">
        <v>12</v>
      </c>
      <c r="B205" s="182">
        <v>969</v>
      </c>
      <c r="C205" s="156">
        <v>1202</v>
      </c>
      <c r="D205" s="135" t="s">
        <v>198</v>
      </c>
      <c r="E205" s="135"/>
      <c r="F205" s="135"/>
      <c r="G205" s="116">
        <f>G206</f>
        <v>676.6</v>
      </c>
    </row>
    <row r="206" spans="1:7" ht="24" customHeight="1">
      <c r="A206" s="154" t="s">
        <v>243</v>
      </c>
      <c r="B206" s="182">
        <v>969</v>
      </c>
      <c r="C206" s="156">
        <v>1202</v>
      </c>
      <c r="D206" s="135" t="s">
        <v>143</v>
      </c>
      <c r="E206" s="135" t="s">
        <v>219</v>
      </c>
      <c r="F206" s="135"/>
      <c r="G206" s="116">
        <f>G207</f>
        <v>676.6</v>
      </c>
    </row>
    <row r="207" spans="1:7" ht="14.25">
      <c r="A207" s="148" t="s">
        <v>211</v>
      </c>
      <c r="B207" s="118">
        <v>969</v>
      </c>
      <c r="C207" s="111">
        <v>1202</v>
      </c>
      <c r="D207" s="112" t="s">
        <v>143</v>
      </c>
      <c r="E207" s="112" t="s">
        <v>219</v>
      </c>
      <c r="F207" s="112" t="s">
        <v>212</v>
      </c>
      <c r="G207" s="113">
        <v>676.6</v>
      </c>
    </row>
    <row r="208" spans="1:7" ht="15.75">
      <c r="A208" s="217" t="s">
        <v>195</v>
      </c>
      <c r="B208" s="218"/>
      <c r="C208" s="219"/>
      <c r="D208" s="220"/>
      <c r="E208" s="220"/>
      <c r="F208" s="220"/>
      <c r="G208" s="221">
        <f>G5+G33</f>
        <v>114037.59999999999</v>
      </c>
    </row>
  </sheetData>
  <sheetProtection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8.8515625" style="0" customWidth="1"/>
    <col min="2" max="2" width="10.57421875" style="0" customWidth="1"/>
  </cols>
  <sheetData>
    <row r="1" ht="15.75">
      <c r="B1" s="2" t="s">
        <v>90</v>
      </c>
    </row>
    <row r="2" spans="2:4" ht="15.75">
      <c r="B2" s="2"/>
      <c r="D2" s="2" t="s">
        <v>103</v>
      </c>
    </row>
    <row r="3" ht="12.75">
      <c r="A3" s="75"/>
    </row>
    <row r="4" spans="1:10" ht="12.75">
      <c r="A4" s="31"/>
      <c r="B4" s="503">
        <v>2014</v>
      </c>
      <c r="C4" s="504"/>
      <c r="D4" s="505"/>
      <c r="E4" s="506">
        <v>2015</v>
      </c>
      <c r="F4" s="504"/>
      <c r="G4" s="507"/>
      <c r="H4" s="503">
        <v>2016</v>
      </c>
      <c r="I4" s="504"/>
      <c r="J4" s="507"/>
    </row>
    <row r="5" spans="1:10" ht="12.75">
      <c r="A5" s="32"/>
      <c r="B5" s="30"/>
      <c r="C5" s="14" t="s">
        <v>40</v>
      </c>
      <c r="D5" s="29" t="s">
        <v>41</v>
      </c>
      <c r="E5" s="18"/>
      <c r="F5" s="14" t="s">
        <v>40</v>
      </c>
      <c r="G5" s="15" t="s">
        <v>41</v>
      </c>
      <c r="H5" s="30"/>
      <c r="I5" s="14" t="s">
        <v>44</v>
      </c>
      <c r="J5" s="15" t="s">
        <v>41</v>
      </c>
    </row>
    <row r="6" spans="1:10" ht="12.75">
      <c r="A6" s="32"/>
      <c r="B6" s="24"/>
      <c r="C6" s="8"/>
      <c r="D6" s="23"/>
      <c r="E6" s="10"/>
      <c r="F6" s="8"/>
      <c r="G6" s="9"/>
      <c r="H6" s="24"/>
      <c r="I6" s="8"/>
      <c r="J6" s="9"/>
    </row>
    <row r="7" spans="1:10" ht="12.75">
      <c r="A7" s="32" t="s">
        <v>100</v>
      </c>
      <c r="B7" s="24">
        <f>C7+D7</f>
        <v>1044.3</v>
      </c>
      <c r="C7" s="8">
        <v>833.8</v>
      </c>
      <c r="D7" s="23">
        <v>210.5</v>
      </c>
      <c r="E7" s="10">
        <f>F7+G7</f>
        <v>1104</v>
      </c>
      <c r="F7" s="8">
        <v>888.1</v>
      </c>
      <c r="G7" s="9">
        <v>215.9</v>
      </c>
      <c r="H7" s="24">
        <f>I7+J7</f>
        <v>1114</v>
      </c>
      <c r="I7" s="8">
        <v>942.5</v>
      </c>
      <c r="J7" s="9">
        <v>171.5</v>
      </c>
    </row>
    <row r="8" spans="1:10" ht="12.75">
      <c r="A8" s="32"/>
      <c r="B8" s="24"/>
      <c r="C8" s="8"/>
      <c r="D8" s="23"/>
      <c r="E8" s="10"/>
      <c r="F8" s="8"/>
      <c r="G8" s="9"/>
      <c r="H8" s="24"/>
      <c r="I8" s="8"/>
      <c r="J8" s="9"/>
    </row>
    <row r="9" spans="1:10" ht="16.5" customHeight="1">
      <c r="A9" s="32" t="s">
        <v>101</v>
      </c>
      <c r="B9" s="24">
        <f>C9+D9</f>
        <v>897.3</v>
      </c>
      <c r="C9" s="8">
        <v>700.4</v>
      </c>
      <c r="D9" s="23">
        <v>196.9</v>
      </c>
      <c r="E9" s="10">
        <f>F9+G9</f>
        <v>960.8</v>
      </c>
      <c r="F9" s="8">
        <v>746</v>
      </c>
      <c r="G9" s="9">
        <v>214.8</v>
      </c>
      <c r="H9" s="24">
        <f>I9+J9</f>
        <v>1026.6000000000001</v>
      </c>
      <c r="I9" s="8">
        <v>791.7</v>
      </c>
      <c r="J9" s="9">
        <v>234.9</v>
      </c>
    </row>
    <row r="10" spans="1:10" ht="16.5" customHeight="1">
      <c r="A10" s="32" t="s">
        <v>102</v>
      </c>
      <c r="B10" s="24">
        <f>C10+D10</f>
        <v>2604.2</v>
      </c>
      <c r="C10" s="8">
        <v>2000.5</v>
      </c>
      <c r="D10" s="23">
        <v>603.7</v>
      </c>
      <c r="E10" s="10">
        <f>F10+G10</f>
        <v>2636.4</v>
      </c>
      <c r="F10" s="8">
        <v>2024.9</v>
      </c>
      <c r="G10" s="9">
        <v>611.5</v>
      </c>
      <c r="H10" s="24">
        <f>I10+J10</f>
        <v>2797.8</v>
      </c>
      <c r="I10" s="8">
        <v>2148.9</v>
      </c>
      <c r="J10" s="9">
        <v>648.9</v>
      </c>
    </row>
    <row r="11" spans="1:10" ht="14.25">
      <c r="A11" s="32" t="s">
        <v>81</v>
      </c>
      <c r="B11" s="73">
        <v>55</v>
      </c>
      <c r="C11" s="8"/>
      <c r="D11" s="23"/>
      <c r="E11" s="10">
        <v>30</v>
      </c>
      <c r="F11" s="8"/>
      <c r="G11" s="9"/>
      <c r="H11" s="24">
        <v>20</v>
      </c>
      <c r="I11" s="8"/>
      <c r="J11" s="9"/>
    </row>
    <row r="12" spans="1:10" ht="14.25">
      <c r="A12" s="68" t="s">
        <v>82</v>
      </c>
      <c r="B12" s="73">
        <v>20.7</v>
      </c>
      <c r="C12" s="8"/>
      <c r="D12" s="23"/>
      <c r="E12" s="10">
        <v>32</v>
      </c>
      <c r="F12" s="8"/>
      <c r="G12" s="9"/>
      <c r="H12" s="24">
        <v>25</v>
      </c>
      <c r="I12" s="8"/>
      <c r="J12" s="9"/>
    </row>
    <row r="13" spans="1:10" ht="14.25">
      <c r="A13" s="68" t="s">
        <v>85</v>
      </c>
      <c r="B13" s="53">
        <v>0</v>
      </c>
      <c r="C13" s="8"/>
      <c r="D13" s="23"/>
      <c r="E13" s="10"/>
      <c r="F13" s="8"/>
      <c r="G13" s="9"/>
      <c r="H13" s="24"/>
      <c r="I13" s="8"/>
      <c r="J13" s="9"/>
    </row>
    <row r="14" spans="1:10" ht="14.25">
      <c r="A14" s="68" t="s">
        <v>83</v>
      </c>
      <c r="B14" s="53">
        <v>23.7</v>
      </c>
      <c r="C14" s="8"/>
      <c r="D14" s="23"/>
      <c r="E14" s="10">
        <v>31.2</v>
      </c>
      <c r="F14" s="8"/>
      <c r="G14" s="9"/>
      <c r="H14" s="24">
        <v>15</v>
      </c>
      <c r="I14" s="8"/>
      <c r="J14" s="9"/>
    </row>
    <row r="15" spans="1:10" ht="14.25">
      <c r="A15" s="68" t="s">
        <v>84</v>
      </c>
      <c r="B15" s="53">
        <v>1</v>
      </c>
      <c r="C15" s="8"/>
      <c r="D15" s="23"/>
      <c r="E15" s="10">
        <v>1</v>
      </c>
      <c r="F15" s="8"/>
      <c r="G15" s="9"/>
      <c r="H15" s="24">
        <v>1</v>
      </c>
      <c r="I15" s="8"/>
      <c r="J15" s="9"/>
    </row>
    <row r="16" spans="1:10" ht="12.75">
      <c r="A16" s="68"/>
      <c r="B16" s="24"/>
      <c r="C16" s="8"/>
      <c r="D16" s="23"/>
      <c r="E16" s="10"/>
      <c r="F16" s="8"/>
      <c r="G16" s="9"/>
      <c r="H16" s="24"/>
      <c r="I16" s="8"/>
      <c r="J16" s="9"/>
    </row>
    <row r="17" spans="1:10" ht="12.75">
      <c r="A17" s="32" t="s">
        <v>47</v>
      </c>
      <c r="B17" s="24">
        <v>239.2</v>
      </c>
      <c r="C17" s="8"/>
      <c r="D17" s="23"/>
      <c r="E17" s="10">
        <v>264.6</v>
      </c>
      <c r="F17" s="8"/>
      <c r="G17" s="9"/>
      <c r="H17" s="24">
        <v>280.8</v>
      </c>
      <c r="I17" s="8"/>
      <c r="J17" s="9"/>
    </row>
    <row r="18" spans="1:10" ht="12.75">
      <c r="A18" s="32" t="s">
        <v>50</v>
      </c>
      <c r="B18" s="24">
        <v>0</v>
      </c>
      <c r="C18" s="8"/>
      <c r="D18" s="23"/>
      <c r="E18" s="10">
        <v>0</v>
      </c>
      <c r="F18" s="8"/>
      <c r="G18" s="9"/>
      <c r="H18" s="24">
        <v>0</v>
      </c>
      <c r="I18" s="8"/>
      <c r="J18" s="9"/>
    </row>
    <row r="19" spans="1:10" ht="12.75">
      <c r="A19" s="32"/>
      <c r="B19" s="24"/>
      <c r="C19" s="8"/>
      <c r="D19" s="23"/>
      <c r="E19" s="10"/>
      <c r="F19" s="8"/>
      <c r="G19" s="9"/>
      <c r="H19" s="24"/>
      <c r="I19" s="8"/>
      <c r="J19" s="9"/>
    </row>
    <row r="20" spans="1:10" ht="12.75">
      <c r="A20" s="32" t="s">
        <v>42</v>
      </c>
      <c r="B20" s="24">
        <f>C20+D20</f>
        <v>1044.3</v>
      </c>
      <c r="C20" s="8">
        <v>833.8</v>
      </c>
      <c r="D20" s="23">
        <v>210.5</v>
      </c>
      <c r="E20" s="10">
        <f>F20+G20</f>
        <v>1104</v>
      </c>
      <c r="F20" s="8">
        <v>888.1</v>
      </c>
      <c r="G20" s="9">
        <v>215.9</v>
      </c>
      <c r="H20" s="24">
        <f>I20+J20</f>
        <v>1114</v>
      </c>
      <c r="I20" s="8">
        <v>942.5</v>
      </c>
      <c r="J20" s="9">
        <v>171.5</v>
      </c>
    </row>
    <row r="21" spans="1:10" ht="15.75" customHeight="1">
      <c r="A21" s="32" t="s">
        <v>99</v>
      </c>
      <c r="B21" s="24">
        <f>C21+D21</f>
        <v>14988.7</v>
      </c>
      <c r="C21" s="8">
        <v>11534.5</v>
      </c>
      <c r="D21" s="23">
        <v>3454.2</v>
      </c>
      <c r="E21" s="10">
        <f>F21+G21</f>
        <v>15145.8</v>
      </c>
      <c r="F21" s="8">
        <v>11696.3</v>
      </c>
      <c r="G21" s="9">
        <v>3449.5</v>
      </c>
      <c r="H21" s="24">
        <f>I21+J21</f>
        <v>16140.4</v>
      </c>
      <c r="I21" s="8">
        <v>12416.4</v>
      </c>
      <c r="J21" s="9">
        <v>3724</v>
      </c>
    </row>
    <row r="22" spans="1:10" ht="12.75">
      <c r="A22" s="32" t="s">
        <v>67</v>
      </c>
      <c r="B22" s="24">
        <f>C22+D22</f>
        <v>0</v>
      </c>
      <c r="C22" s="8">
        <v>0</v>
      </c>
      <c r="D22" s="23">
        <v>0</v>
      </c>
      <c r="E22" s="10">
        <f>F22+G22</f>
        <v>0.6</v>
      </c>
      <c r="F22" s="8">
        <v>0.6</v>
      </c>
      <c r="G22" s="9"/>
      <c r="H22" s="24">
        <f>I22+J22</f>
        <v>0.6</v>
      </c>
      <c r="I22" s="8">
        <v>0.6</v>
      </c>
      <c r="J22" s="9"/>
    </row>
    <row r="23" spans="1:10" s="86" customFormat="1" ht="25.5">
      <c r="A23" s="91" t="s">
        <v>43</v>
      </c>
      <c r="B23" s="92">
        <f>SUM(B24:B32)</f>
        <v>414.1</v>
      </c>
      <c r="C23" s="85"/>
      <c r="D23" s="89"/>
      <c r="E23" s="93">
        <f>SUM(E24:E32)</f>
        <v>1708</v>
      </c>
      <c r="F23" s="85"/>
      <c r="G23" s="84"/>
      <c r="H23" s="94">
        <f>SUM(H24:H32)</f>
        <v>1960</v>
      </c>
      <c r="I23" s="85"/>
      <c r="J23" s="84"/>
    </row>
    <row r="24" spans="1:10" ht="14.25">
      <c r="A24" s="32" t="s">
        <v>81</v>
      </c>
      <c r="B24" s="73">
        <v>97.1</v>
      </c>
      <c r="C24" s="45"/>
      <c r="D24" s="23"/>
      <c r="E24" s="10">
        <v>310</v>
      </c>
      <c r="F24" s="8"/>
      <c r="G24" s="9"/>
      <c r="H24" s="24">
        <v>390</v>
      </c>
      <c r="I24" s="8"/>
      <c r="J24" s="9"/>
    </row>
    <row r="25" spans="1:10" ht="14.25">
      <c r="A25" s="68" t="s">
        <v>87</v>
      </c>
      <c r="B25" s="73">
        <v>15.5</v>
      </c>
      <c r="C25" s="45"/>
      <c r="D25" s="23"/>
      <c r="E25" s="10">
        <v>68</v>
      </c>
      <c r="F25" s="8"/>
      <c r="G25" s="9"/>
      <c r="H25" s="24">
        <v>62</v>
      </c>
      <c r="I25" s="8"/>
      <c r="J25" s="9"/>
    </row>
    <row r="26" spans="1:10" ht="14.25">
      <c r="A26" s="68" t="s">
        <v>88</v>
      </c>
      <c r="B26" s="73">
        <v>25.8</v>
      </c>
      <c r="C26" s="45"/>
      <c r="D26" s="23"/>
      <c r="E26" s="10">
        <v>28</v>
      </c>
      <c r="F26" s="8"/>
      <c r="G26" s="9"/>
      <c r="H26" s="24">
        <v>25</v>
      </c>
      <c r="I26" s="8"/>
      <c r="J26" s="9"/>
    </row>
    <row r="27" spans="1:10" ht="14.25">
      <c r="A27" s="68" t="s">
        <v>82</v>
      </c>
      <c r="B27" s="73">
        <v>220.7</v>
      </c>
      <c r="C27" s="8"/>
      <c r="D27" s="23"/>
      <c r="E27" s="10">
        <v>905</v>
      </c>
      <c r="F27" s="8"/>
      <c r="G27" s="9"/>
      <c r="H27" s="24">
        <v>1100</v>
      </c>
      <c r="I27" s="8"/>
      <c r="J27" s="9"/>
    </row>
    <row r="28" spans="1:10" ht="14.25">
      <c r="A28" s="68" t="s">
        <v>89</v>
      </c>
      <c r="B28" s="73">
        <v>1.8</v>
      </c>
      <c r="C28" s="8"/>
      <c r="D28" s="23"/>
      <c r="E28" s="10">
        <v>2</v>
      </c>
      <c r="F28" s="8"/>
      <c r="G28" s="9"/>
      <c r="H28" s="24">
        <v>3</v>
      </c>
      <c r="I28" s="8"/>
      <c r="J28" s="9"/>
    </row>
    <row r="29" spans="1:10" ht="14.25">
      <c r="A29" s="68" t="s">
        <v>85</v>
      </c>
      <c r="B29" s="73">
        <v>0</v>
      </c>
      <c r="C29" s="8"/>
      <c r="D29" s="23"/>
      <c r="E29" s="10">
        <v>100</v>
      </c>
      <c r="F29" s="8"/>
      <c r="G29" s="9"/>
      <c r="H29" s="24">
        <v>100</v>
      </c>
      <c r="I29" s="8"/>
      <c r="J29" s="9"/>
    </row>
    <row r="30" spans="1:10" ht="14.25">
      <c r="A30" s="68" t="s">
        <v>83</v>
      </c>
      <c r="B30" s="73">
        <v>44.5</v>
      </c>
      <c r="C30" s="8"/>
      <c r="D30" s="23"/>
      <c r="E30" s="10">
        <v>250</v>
      </c>
      <c r="F30" s="8"/>
      <c r="G30" s="9"/>
      <c r="H30" s="24">
        <v>240</v>
      </c>
      <c r="I30" s="8"/>
      <c r="J30" s="9"/>
    </row>
    <row r="31" spans="1:10" ht="14.25">
      <c r="A31" s="68" t="s">
        <v>86</v>
      </c>
      <c r="B31" s="73">
        <v>3</v>
      </c>
      <c r="C31" s="8"/>
      <c r="D31" s="23"/>
      <c r="E31" s="10">
        <v>25</v>
      </c>
      <c r="F31" s="8"/>
      <c r="G31" s="9"/>
      <c r="H31" s="24">
        <v>20</v>
      </c>
      <c r="I31" s="8"/>
      <c r="J31" s="9"/>
    </row>
    <row r="32" spans="1:10" ht="14.25">
      <c r="A32" s="68" t="s">
        <v>84</v>
      </c>
      <c r="B32" s="73">
        <v>5.7</v>
      </c>
      <c r="C32" s="8"/>
      <c r="D32" s="23"/>
      <c r="E32" s="10">
        <v>20</v>
      </c>
      <c r="F32" s="8"/>
      <c r="G32" s="9"/>
      <c r="H32" s="24">
        <v>20</v>
      </c>
      <c r="I32" s="8"/>
      <c r="J32" s="9"/>
    </row>
    <row r="33" spans="1:10" s="86" customFormat="1" ht="12.75">
      <c r="A33" s="88" t="s">
        <v>51</v>
      </c>
      <c r="B33" s="83">
        <f>B23+B22+B21+B20</f>
        <v>16447.100000000002</v>
      </c>
      <c r="C33" s="83"/>
      <c r="D33" s="83"/>
      <c r="E33" s="83">
        <f>E23+E22+E21+E20</f>
        <v>17958.399999999998</v>
      </c>
      <c r="F33" s="83"/>
      <c r="G33" s="83"/>
      <c r="H33" s="83">
        <f>H23+H22+H21+H20</f>
        <v>19215</v>
      </c>
      <c r="I33" s="85"/>
      <c r="J33" s="84"/>
    </row>
    <row r="34" spans="1:10" s="39" customFormat="1" ht="15">
      <c r="A34" s="33" t="s">
        <v>46</v>
      </c>
      <c r="B34" s="34">
        <f>B23+B21</f>
        <v>15402.800000000001</v>
      </c>
      <c r="C34" s="35"/>
      <c r="D34" s="36"/>
      <c r="E34" s="37">
        <f>E23+E21+E22</f>
        <v>16854.399999999998</v>
      </c>
      <c r="F34" s="35"/>
      <c r="G34" s="38"/>
      <c r="H34" s="34">
        <f>H23+H21+H22</f>
        <v>18101</v>
      </c>
      <c r="I34" s="35"/>
      <c r="J34" s="38"/>
    </row>
    <row r="35" spans="1:10" s="39" customFormat="1" ht="15">
      <c r="A35" s="33"/>
      <c r="B35" s="34"/>
      <c r="C35" s="35"/>
      <c r="D35" s="36"/>
      <c r="E35" s="37"/>
      <c r="F35" s="35"/>
      <c r="G35" s="38"/>
      <c r="H35" s="34"/>
      <c r="I35" s="35"/>
      <c r="J35" s="38"/>
    </row>
    <row r="36" spans="1:10" ht="12.75">
      <c r="A36" s="54" t="s">
        <v>59</v>
      </c>
      <c r="B36" s="24"/>
      <c r="C36" s="8"/>
      <c r="D36" s="23"/>
      <c r="E36" s="10"/>
      <c r="F36" s="8"/>
      <c r="G36" s="9"/>
      <c r="H36" s="24"/>
      <c r="I36" s="8"/>
      <c r="J36" s="9"/>
    </row>
    <row r="37" spans="1:10" ht="12.75">
      <c r="A37" s="68" t="s">
        <v>94</v>
      </c>
      <c r="B37" s="24">
        <f>C37+D37</f>
        <v>3256.6000000000004</v>
      </c>
      <c r="C37" s="8">
        <v>2501.3</v>
      </c>
      <c r="D37" s="23">
        <v>755.3</v>
      </c>
      <c r="E37" s="10">
        <f>F37+G37</f>
        <v>3468.5</v>
      </c>
      <c r="F37" s="8">
        <v>2664</v>
      </c>
      <c r="G37" s="9">
        <v>804.5</v>
      </c>
      <c r="H37" s="24">
        <f>I37+J37</f>
        <v>3679.6</v>
      </c>
      <c r="I37" s="8">
        <v>2826.1</v>
      </c>
      <c r="J37" s="9">
        <v>853.5</v>
      </c>
    </row>
    <row r="38" spans="1:10" s="86" customFormat="1" ht="12.75">
      <c r="A38" s="88" t="s">
        <v>45</v>
      </c>
      <c r="B38" s="83">
        <f>SUM(B39:B47)</f>
        <v>240.5</v>
      </c>
      <c r="C38" s="85"/>
      <c r="D38" s="89"/>
      <c r="E38" s="90">
        <f>SUM(E39:E47)</f>
        <v>255</v>
      </c>
      <c r="F38" s="85"/>
      <c r="G38" s="84"/>
      <c r="H38" s="83">
        <f>SUM(H39:H47)</f>
        <v>270.3</v>
      </c>
      <c r="I38" s="85"/>
      <c r="J38" s="84"/>
    </row>
    <row r="39" spans="1:10" ht="12.75">
      <c r="A39" s="32" t="s">
        <v>81</v>
      </c>
      <c r="B39" s="24">
        <v>50.6</v>
      </c>
      <c r="C39" s="8"/>
      <c r="D39" s="23"/>
      <c r="E39" s="10">
        <v>60</v>
      </c>
      <c r="F39" s="8"/>
      <c r="G39" s="9"/>
      <c r="H39" s="24">
        <v>50</v>
      </c>
      <c r="I39" s="8"/>
      <c r="J39" s="9"/>
    </row>
    <row r="40" spans="1:10" ht="12.75">
      <c r="A40" s="68" t="s">
        <v>87</v>
      </c>
      <c r="B40" s="24">
        <v>10</v>
      </c>
      <c r="C40" s="8"/>
      <c r="D40" s="23"/>
      <c r="E40" s="10">
        <v>10</v>
      </c>
      <c r="F40" s="8"/>
      <c r="G40" s="9"/>
      <c r="H40" s="24">
        <v>0</v>
      </c>
      <c r="I40" s="8"/>
      <c r="J40" s="9"/>
    </row>
    <row r="41" spans="1:10" ht="12.75">
      <c r="A41" s="68" t="s">
        <v>88</v>
      </c>
      <c r="B41" s="24">
        <v>0</v>
      </c>
      <c r="C41" s="8"/>
      <c r="D41" s="23"/>
      <c r="E41" s="10">
        <v>5</v>
      </c>
      <c r="F41" s="8"/>
      <c r="G41" s="9"/>
      <c r="H41" s="24">
        <v>5</v>
      </c>
      <c r="I41" s="8"/>
      <c r="J41" s="9"/>
    </row>
    <row r="42" spans="1:10" ht="12.75">
      <c r="A42" s="68" t="s">
        <v>82</v>
      </c>
      <c r="B42" s="24">
        <v>117.6</v>
      </c>
      <c r="C42" s="8"/>
      <c r="D42" s="23"/>
      <c r="E42" s="10">
        <v>130</v>
      </c>
      <c r="F42" s="8"/>
      <c r="G42" s="9"/>
      <c r="H42" s="24">
        <v>160</v>
      </c>
      <c r="I42" s="8"/>
      <c r="J42" s="9"/>
    </row>
    <row r="43" spans="1:10" ht="12.75">
      <c r="A43" s="68" t="s">
        <v>89</v>
      </c>
      <c r="B43" s="24">
        <v>0</v>
      </c>
      <c r="C43" s="8"/>
      <c r="D43" s="23"/>
      <c r="E43" s="10">
        <v>0</v>
      </c>
      <c r="F43" s="8"/>
      <c r="G43" s="9"/>
      <c r="H43" s="24">
        <v>0</v>
      </c>
      <c r="I43" s="8"/>
      <c r="J43" s="9"/>
    </row>
    <row r="44" spans="1:10" ht="12.75">
      <c r="A44" s="68" t="s">
        <v>85</v>
      </c>
      <c r="B44" s="24">
        <v>22.5</v>
      </c>
      <c r="C44" s="8"/>
      <c r="D44" s="23"/>
      <c r="E44" s="10">
        <v>15</v>
      </c>
      <c r="F44" s="8"/>
      <c r="G44" s="9"/>
      <c r="H44" s="24">
        <v>15.3</v>
      </c>
      <c r="I44" s="8"/>
      <c r="J44" s="9"/>
    </row>
    <row r="45" spans="1:10" ht="12.75">
      <c r="A45" s="68" t="s">
        <v>83</v>
      </c>
      <c r="B45" s="24">
        <v>39.8</v>
      </c>
      <c r="C45" s="8"/>
      <c r="D45" s="23"/>
      <c r="E45" s="10">
        <v>35</v>
      </c>
      <c r="F45" s="8"/>
      <c r="G45" s="9"/>
      <c r="H45" s="24">
        <v>40</v>
      </c>
      <c r="I45" s="8"/>
      <c r="J45" s="9"/>
    </row>
    <row r="46" spans="1:10" ht="12.75">
      <c r="A46" s="68" t="s">
        <v>86</v>
      </c>
      <c r="B46" s="24"/>
      <c r="C46" s="8"/>
      <c r="D46" s="23"/>
      <c r="E46" s="10"/>
      <c r="F46" s="8"/>
      <c r="G46" s="9"/>
      <c r="H46" s="24"/>
      <c r="I46" s="8"/>
      <c r="J46" s="9"/>
    </row>
    <row r="47" spans="1:10" ht="12.75">
      <c r="A47" s="68" t="s">
        <v>84</v>
      </c>
      <c r="B47" s="24"/>
      <c r="C47" s="8"/>
      <c r="D47" s="23"/>
      <c r="E47" s="10"/>
      <c r="F47" s="8"/>
      <c r="G47" s="9"/>
      <c r="H47" s="24"/>
      <c r="I47" s="8"/>
      <c r="J47" s="9"/>
    </row>
    <row r="48" spans="1:10" s="86" customFormat="1" ht="12.75">
      <c r="A48" s="82" t="s">
        <v>96</v>
      </c>
      <c r="B48" s="83">
        <f>B37+B38</f>
        <v>3497.1000000000004</v>
      </c>
      <c r="C48" s="83"/>
      <c r="D48" s="84"/>
      <c r="E48" s="83">
        <f>E37+E38</f>
        <v>3723.5</v>
      </c>
      <c r="F48" s="83"/>
      <c r="G48" s="84"/>
      <c r="H48" s="83">
        <f>H37+H38</f>
        <v>3949.9</v>
      </c>
      <c r="I48" s="85"/>
      <c r="J48" s="84"/>
    </row>
    <row r="49" spans="1:10" ht="18" customHeight="1">
      <c r="A49" s="54" t="s">
        <v>93</v>
      </c>
      <c r="B49" s="24"/>
      <c r="C49" s="8"/>
      <c r="D49" s="9"/>
      <c r="E49" s="24"/>
      <c r="F49" s="8"/>
      <c r="G49" s="9"/>
      <c r="H49" s="24"/>
      <c r="I49" s="8"/>
      <c r="J49" s="9"/>
    </row>
    <row r="50" spans="1:10" ht="12.75">
      <c r="A50" s="68" t="s">
        <v>94</v>
      </c>
      <c r="B50" s="69">
        <f>SUM(C50:D50)</f>
        <v>173.60000000000002</v>
      </c>
      <c r="C50" s="70">
        <v>133.4</v>
      </c>
      <c r="D50" s="71">
        <v>40.2</v>
      </c>
      <c r="E50" s="69">
        <f>SUM(F50:G50)</f>
        <v>185.2</v>
      </c>
      <c r="F50" s="70">
        <v>142.2</v>
      </c>
      <c r="G50" s="71">
        <v>43</v>
      </c>
      <c r="H50" s="69">
        <f>SUM(I50:J50)</f>
        <v>196.4</v>
      </c>
      <c r="I50" s="70">
        <v>150.8</v>
      </c>
      <c r="J50" s="71">
        <v>45.6</v>
      </c>
    </row>
    <row r="51" spans="1:10" s="86" customFormat="1" ht="12.75">
      <c r="A51" s="82" t="s">
        <v>95</v>
      </c>
      <c r="B51" s="83">
        <f>SUM(B52:B60)</f>
        <v>1428.8</v>
      </c>
      <c r="C51" s="83"/>
      <c r="D51" s="84"/>
      <c r="E51" s="83">
        <f>SUM(E52:E60)</f>
        <v>820</v>
      </c>
      <c r="F51" s="83"/>
      <c r="G51" s="84"/>
      <c r="H51" s="83">
        <f>SUM(H52:H60)</f>
        <v>0</v>
      </c>
      <c r="I51" s="85"/>
      <c r="J51" s="84"/>
    </row>
    <row r="52" spans="1:10" ht="12.75">
      <c r="A52" s="68" t="s">
        <v>81</v>
      </c>
      <c r="B52" s="24">
        <v>414.4</v>
      </c>
      <c r="C52" s="8"/>
      <c r="D52" s="9"/>
      <c r="E52" s="76">
        <v>210</v>
      </c>
      <c r="F52" s="8"/>
      <c r="G52" s="9"/>
      <c r="H52" s="24"/>
      <c r="I52" s="8"/>
      <c r="J52" s="9"/>
    </row>
    <row r="53" spans="1:10" ht="12.75">
      <c r="A53" s="68" t="s">
        <v>87</v>
      </c>
      <c r="B53" s="24">
        <v>48.5</v>
      </c>
      <c r="C53" s="8"/>
      <c r="D53" s="9"/>
      <c r="E53" s="76">
        <v>20</v>
      </c>
      <c r="F53" s="8"/>
      <c r="G53" s="9"/>
      <c r="H53" s="24"/>
      <c r="I53" s="8"/>
      <c r="J53" s="9"/>
    </row>
    <row r="54" spans="1:10" ht="12.75">
      <c r="A54" s="68" t="s">
        <v>88</v>
      </c>
      <c r="B54" s="24">
        <v>34.8</v>
      </c>
      <c r="C54" s="8"/>
      <c r="D54" s="9"/>
      <c r="E54" s="76"/>
      <c r="F54" s="8"/>
      <c r="G54" s="9"/>
      <c r="H54" s="24"/>
      <c r="I54" s="8"/>
      <c r="J54" s="9"/>
    </row>
    <row r="55" spans="1:10" ht="12.75">
      <c r="A55" s="68" t="s">
        <v>82</v>
      </c>
      <c r="B55" s="24">
        <v>586.7</v>
      </c>
      <c r="C55" s="8"/>
      <c r="D55" s="9"/>
      <c r="E55" s="76">
        <v>300</v>
      </c>
      <c r="F55" s="8"/>
      <c r="G55" s="9"/>
      <c r="H55" s="24"/>
      <c r="I55" s="8"/>
      <c r="J55" s="9"/>
    </row>
    <row r="56" spans="1:10" ht="12.75">
      <c r="A56" s="68" t="s">
        <v>89</v>
      </c>
      <c r="B56" s="24">
        <v>0</v>
      </c>
      <c r="C56" s="8"/>
      <c r="D56" s="9"/>
      <c r="E56" s="76"/>
      <c r="F56" s="8"/>
      <c r="G56" s="9"/>
      <c r="H56" s="24"/>
      <c r="I56" s="8"/>
      <c r="J56" s="9"/>
    </row>
    <row r="57" spans="1:10" ht="12.75">
      <c r="A57" s="68" t="s">
        <v>85</v>
      </c>
      <c r="B57" s="24">
        <v>152.5</v>
      </c>
      <c r="C57" s="8"/>
      <c r="D57" s="9"/>
      <c r="E57" s="76">
        <v>290</v>
      </c>
      <c r="F57" s="8"/>
      <c r="G57" s="9"/>
      <c r="H57" s="24"/>
      <c r="I57" s="8"/>
      <c r="J57" s="9"/>
    </row>
    <row r="58" spans="1:10" ht="12.75">
      <c r="A58" s="68" t="s">
        <v>83</v>
      </c>
      <c r="B58" s="24">
        <v>174.3</v>
      </c>
      <c r="C58" s="8"/>
      <c r="D58" s="9"/>
      <c r="E58" s="76"/>
      <c r="F58" s="8"/>
      <c r="G58" s="9"/>
      <c r="H58" s="24"/>
      <c r="I58" s="8"/>
      <c r="J58" s="9"/>
    </row>
    <row r="59" spans="1:10" ht="12.75">
      <c r="A59" s="68" t="s">
        <v>86</v>
      </c>
      <c r="B59" s="24">
        <v>9</v>
      </c>
      <c r="C59" s="8"/>
      <c r="D59" s="9"/>
      <c r="E59" s="76"/>
      <c r="F59" s="8"/>
      <c r="G59" s="9"/>
      <c r="H59" s="24"/>
      <c r="I59" s="8"/>
      <c r="J59" s="9"/>
    </row>
    <row r="60" spans="1:10" ht="12.75">
      <c r="A60" s="68" t="s">
        <v>84</v>
      </c>
      <c r="B60" s="24">
        <v>8.6</v>
      </c>
      <c r="C60" s="8"/>
      <c r="D60" s="9"/>
      <c r="E60" s="76"/>
      <c r="F60" s="8"/>
      <c r="G60" s="9"/>
      <c r="H60" s="24"/>
      <c r="I60" s="8"/>
      <c r="J60" s="9"/>
    </row>
    <row r="61" spans="1:10" s="86" customFormat="1" ht="12.75">
      <c r="A61" s="87" t="s">
        <v>98</v>
      </c>
      <c r="B61" s="83">
        <f>B50+B51</f>
        <v>1602.4</v>
      </c>
      <c r="C61" s="83"/>
      <c r="D61" s="84"/>
      <c r="E61" s="83">
        <f>E50+E51</f>
        <v>1005.2</v>
      </c>
      <c r="F61" s="83"/>
      <c r="G61" s="84"/>
      <c r="H61" s="83">
        <f>H50+H51</f>
        <v>196.4</v>
      </c>
      <c r="I61" s="85"/>
      <c r="J61" s="84"/>
    </row>
    <row r="62" spans="1:10" ht="20.25" customHeight="1">
      <c r="A62" s="74" t="s">
        <v>91</v>
      </c>
      <c r="B62" s="77">
        <v>9099.6</v>
      </c>
      <c r="C62" s="16"/>
      <c r="D62" s="17"/>
      <c r="E62" s="77">
        <v>9627.6</v>
      </c>
      <c r="F62" s="16"/>
      <c r="G62" s="17"/>
      <c r="H62" s="77">
        <v>10158</v>
      </c>
      <c r="I62" s="8"/>
      <c r="J62" s="9"/>
    </row>
    <row r="63" spans="1:10" ht="21.75" customHeight="1">
      <c r="A63" s="32" t="s">
        <v>92</v>
      </c>
      <c r="B63" s="72">
        <v>3924.9</v>
      </c>
      <c r="C63" s="8"/>
      <c r="D63" s="9"/>
      <c r="E63" s="10">
        <v>4179.7</v>
      </c>
      <c r="F63" s="8"/>
      <c r="G63" s="9"/>
      <c r="H63" s="24">
        <v>4409.7</v>
      </c>
      <c r="I63" s="16"/>
      <c r="J63" s="17"/>
    </row>
    <row r="64" spans="1:10" ht="25.5" customHeight="1">
      <c r="A64" s="78" t="s">
        <v>97</v>
      </c>
      <c r="B64" s="95">
        <f>B37+B38+B61+B62+B63</f>
        <v>18124</v>
      </c>
      <c r="C64" s="97"/>
      <c r="D64" s="96"/>
      <c r="E64" s="95">
        <f>E37+E38+E50+E51+E62+E63</f>
        <v>18536</v>
      </c>
      <c r="F64" s="97"/>
      <c r="G64" s="96"/>
      <c r="H64" s="79">
        <f>H37+H38+H50+H51+H62+H63</f>
        <v>18714</v>
      </c>
      <c r="I64" s="80"/>
      <c r="J64" s="81"/>
    </row>
  </sheetData>
  <sheetProtection/>
  <mergeCells count="3">
    <mergeCell ref="B4:D4"/>
    <mergeCell ref="E4:G4"/>
    <mergeCell ref="H4:J4"/>
  </mergeCells>
  <printOptions horizontalCentered="1"/>
  <pageMargins left="0.7874015748031497" right="0.7874015748031497" top="0.77" bottom="0.69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2019-11-13T08:39:10Z</cp:lastPrinted>
  <dcterms:created xsi:type="dcterms:W3CDTF">1996-10-08T23:32:33Z</dcterms:created>
  <dcterms:modified xsi:type="dcterms:W3CDTF">2019-11-13T08:46:50Z</dcterms:modified>
  <cp:category/>
  <cp:version/>
  <cp:contentType/>
  <cp:contentStatus/>
</cp:coreProperties>
</file>