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3790" windowHeight="119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83" i="1"/>
  <c r="F182"/>
  <c r="G182" s="1"/>
  <c r="E182"/>
  <c r="E181"/>
  <c r="E180" s="1"/>
  <c r="E179" s="1"/>
  <c r="G178"/>
  <c r="G177"/>
  <c r="F177"/>
  <c r="E177"/>
  <c r="F176"/>
  <c r="G176" s="1"/>
  <c r="E176"/>
  <c r="E175"/>
  <c r="E174" s="1"/>
  <c r="G173"/>
  <c r="G172"/>
  <c r="F172"/>
  <c r="E172"/>
  <c r="G171"/>
  <c r="F171"/>
  <c r="E171"/>
  <c r="G170"/>
  <c r="G169"/>
  <c r="F169"/>
  <c r="E169"/>
  <c r="F168"/>
  <c r="G168" s="1"/>
  <c r="E168"/>
  <c r="G167"/>
  <c r="F166"/>
  <c r="G166" s="1"/>
  <c r="E166"/>
  <c r="G165"/>
  <c r="F164"/>
  <c r="G164" s="1"/>
  <c r="E164"/>
  <c r="G163"/>
  <c r="F162"/>
  <c r="G162" s="1"/>
  <c r="E162"/>
  <c r="E161"/>
  <c r="G160"/>
  <c r="F159"/>
  <c r="E159"/>
  <c r="G159" s="1"/>
  <c r="G158"/>
  <c r="F157"/>
  <c r="E157"/>
  <c r="G157" s="1"/>
  <c r="F156"/>
  <c r="G153"/>
  <c r="F152"/>
  <c r="G152" s="1"/>
  <c r="E152"/>
  <c r="E151"/>
  <c r="G150"/>
  <c r="F149"/>
  <c r="E149"/>
  <c r="G149" s="1"/>
  <c r="F148"/>
  <c r="G146"/>
  <c r="G145"/>
  <c r="F145"/>
  <c r="E145"/>
  <c r="F144"/>
  <c r="G144" s="1"/>
  <c r="E144"/>
  <c r="E143"/>
  <c r="G141"/>
  <c r="G140"/>
  <c r="F140"/>
  <c r="E140"/>
  <c r="G139"/>
  <c r="F139"/>
  <c r="E139"/>
  <c r="G138"/>
  <c r="G137"/>
  <c r="F137"/>
  <c r="E137"/>
  <c r="F136"/>
  <c r="G136" s="1"/>
  <c r="E136"/>
  <c r="G135"/>
  <c r="F134"/>
  <c r="G134" s="1"/>
  <c r="E134"/>
  <c r="E133"/>
  <c r="G132"/>
  <c r="F131"/>
  <c r="E131"/>
  <c r="G131" s="1"/>
  <c r="F130"/>
  <c r="G129"/>
  <c r="G128"/>
  <c r="F128"/>
  <c r="E128"/>
  <c r="G127"/>
  <c r="F127"/>
  <c r="E127"/>
  <c r="G126"/>
  <c r="G125"/>
  <c r="F125"/>
  <c r="E125"/>
  <c r="F124"/>
  <c r="G124" s="1"/>
  <c r="E124"/>
  <c r="G122"/>
  <c r="F121"/>
  <c r="E121"/>
  <c r="G121" s="1"/>
  <c r="F120"/>
  <c r="F119"/>
  <c r="G117"/>
  <c r="F116"/>
  <c r="G116" s="1"/>
  <c r="E116"/>
  <c r="E115"/>
  <c r="G114"/>
  <c r="F113"/>
  <c r="E113"/>
  <c r="G113" s="1"/>
  <c r="F112"/>
  <c r="G111"/>
  <c r="G110"/>
  <c r="F110"/>
  <c r="E110"/>
  <c r="G109"/>
  <c r="F109"/>
  <c r="E109"/>
  <c r="G108"/>
  <c r="G107"/>
  <c r="F107"/>
  <c r="E107"/>
  <c r="F106"/>
  <c r="G106" s="1"/>
  <c r="E106"/>
  <c r="G105"/>
  <c r="F104"/>
  <c r="G104" s="1"/>
  <c r="E104"/>
  <c r="E103"/>
  <c r="G102"/>
  <c r="F101"/>
  <c r="E101"/>
  <c r="G101" s="1"/>
  <c r="F100"/>
  <c r="G99"/>
  <c r="G98"/>
  <c r="F98"/>
  <c r="E98"/>
  <c r="G97"/>
  <c r="F97"/>
  <c r="E97"/>
  <c r="G96"/>
  <c r="G95"/>
  <c r="F95"/>
  <c r="E95"/>
  <c r="F94"/>
  <c r="G94" s="1"/>
  <c r="E94"/>
  <c r="G93"/>
  <c r="F92"/>
  <c r="G92" s="1"/>
  <c r="E92"/>
  <c r="E91"/>
  <c r="G90"/>
  <c r="F89"/>
  <c r="E89"/>
  <c r="G89" s="1"/>
  <c r="F88"/>
  <c r="G87"/>
  <c r="G86"/>
  <c r="F86"/>
  <c r="E86"/>
  <c r="G85"/>
  <c r="F85"/>
  <c r="E85"/>
  <c r="G82"/>
  <c r="F81"/>
  <c r="E81"/>
  <c r="G81" s="1"/>
  <c r="F80"/>
  <c r="F79"/>
  <c r="F78"/>
  <c r="G77"/>
  <c r="F76"/>
  <c r="G76" s="1"/>
  <c r="E76"/>
  <c r="E75"/>
  <c r="E74" s="1"/>
  <c r="E73" s="1"/>
  <c r="G72"/>
  <c r="G71"/>
  <c r="F71"/>
  <c r="E71"/>
  <c r="F70"/>
  <c r="G70" s="1"/>
  <c r="E70"/>
  <c r="G69"/>
  <c r="F68"/>
  <c r="G68" s="1"/>
  <c r="E68"/>
  <c r="E67"/>
  <c r="G66"/>
  <c r="F65"/>
  <c r="E65"/>
  <c r="G65" s="1"/>
  <c r="F64"/>
  <c r="G63"/>
  <c r="G62"/>
  <c r="F62"/>
  <c r="E62"/>
  <c r="G61"/>
  <c r="F61"/>
  <c r="E61"/>
  <c r="G60"/>
  <c r="G59"/>
  <c r="F59"/>
  <c r="E59"/>
  <c r="F58"/>
  <c r="G58" s="1"/>
  <c r="E58"/>
  <c r="G57"/>
  <c r="F56"/>
  <c r="G56" s="1"/>
  <c r="E56"/>
  <c r="E55"/>
  <c r="G54"/>
  <c r="F53"/>
  <c r="E53"/>
  <c r="G53" s="1"/>
  <c r="F52"/>
  <c r="G50"/>
  <c r="G49"/>
  <c r="F49"/>
  <c r="E49"/>
  <c r="F48"/>
  <c r="G48" s="1"/>
  <c r="E48"/>
  <c r="E47"/>
  <c r="G46"/>
  <c r="F45"/>
  <c r="E45"/>
  <c r="G45" s="1"/>
  <c r="G44"/>
  <c r="F43"/>
  <c r="E43"/>
  <c r="G43" s="1"/>
  <c r="F42"/>
  <c r="F41"/>
  <c r="G40"/>
  <c r="G39"/>
  <c r="F39"/>
  <c r="E39"/>
  <c r="F38"/>
  <c r="G38" s="1"/>
  <c r="E38"/>
  <c r="G37"/>
  <c r="F36"/>
  <c r="G36" s="1"/>
  <c r="E36"/>
  <c r="G35"/>
  <c r="F34"/>
  <c r="G34" s="1"/>
  <c r="E34"/>
  <c r="G33"/>
  <c r="F32"/>
  <c r="G32" s="1"/>
  <c r="E32"/>
  <c r="E31"/>
  <c r="G30"/>
  <c r="F29"/>
  <c r="E29"/>
  <c r="G29" s="1"/>
  <c r="F28"/>
  <c r="G26"/>
  <c r="G25"/>
  <c r="F25"/>
  <c r="E25"/>
  <c r="G24"/>
  <c r="G23"/>
  <c r="F23"/>
  <c r="E23"/>
  <c r="G22"/>
  <c r="G21"/>
  <c r="F21"/>
  <c r="E21"/>
  <c r="F20"/>
  <c r="G20" s="1"/>
  <c r="E20"/>
  <c r="G19"/>
  <c r="F18"/>
  <c r="G18" s="1"/>
  <c r="E18"/>
  <c r="E17"/>
  <c r="G16"/>
  <c r="F15"/>
  <c r="E15"/>
  <c r="G15" s="1"/>
  <c r="F14"/>
  <c r="G12"/>
  <c r="G11"/>
  <c r="F11"/>
  <c r="E11"/>
  <c r="F10"/>
  <c r="G10" s="1"/>
  <c r="E10"/>
  <c r="E9"/>
  <c r="F9" l="1"/>
  <c r="E14"/>
  <c r="F17"/>
  <c r="E28"/>
  <c r="F31"/>
  <c r="E42"/>
  <c r="F47"/>
  <c r="G47" s="1"/>
  <c r="E52"/>
  <c r="F55"/>
  <c r="E64"/>
  <c r="G64" s="1"/>
  <c r="F67"/>
  <c r="G67" s="1"/>
  <c r="F75"/>
  <c r="E80"/>
  <c r="E88"/>
  <c r="F91"/>
  <c r="G91" s="1"/>
  <c r="E100"/>
  <c r="G100" s="1"/>
  <c r="F103"/>
  <c r="E112"/>
  <c r="G112" s="1"/>
  <c r="F115"/>
  <c r="G115" s="1"/>
  <c r="E120"/>
  <c r="E130"/>
  <c r="F133"/>
  <c r="G133" s="1"/>
  <c r="F143"/>
  <c r="E148"/>
  <c r="F151"/>
  <c r="E156"/>
  <c r="F161"/>
  <c r="F175"/>
  <c r="F181"/>
  <c r="E155" l="1"/>
  <c r="E154" s="1"/>
  <c r="G156"/>
  <c r="G181"/>
  <c r="F180"/>
  <c r="G151"/>
  <c r="F147"/>
  <c r="G147" s="1"/>
  <c r="E123"/>
  <c r="G130"/>
  <c r="G88"/>
  <c r="E84"/>
  <c r="E83" s="1"/>
  <c r="E41"/>
  <c r="G41" s="1"/>
  <c r="G42"/>
  <c r="E13"/>
  <c r="G14"/>
  <c r="G17"/>
  <c r="F13"/>
  <c r="G161"/>
  <c r="F155"/>
  <c r="G143"/>
  <c r="E119"/>
  <c r="G120"/>
  <c r="G75"/>
  <c r="F74"/>
  <c r="E51"/>
  <c r="G52"/>
  <c r="E27"/>
  <c r="G28"/>
  <c r="G175"/>
  <c r="F174"/>
  <c r="G174" s="1"/>
  <c r="E147"/>
  <c r="E142" s="1"/>
  <c r="G148"/>
  <c r="G103"/>
  <c r="F84"/>
  <c r="E79"/>
  <c r="G80"/>
  <c r="G55"/>
  <c r="F51"/>
  <c r="G51" s="1"/>
  <c r="G31"/>
  <c r="F27"/>
  <c r="G9"/>
  <c r="F8"/>
  <c r="F123"/>
  <c r="G8" l="1"/>
  <c r="F154"/>
  <c r="G154" s="1"/>
  <c r="G155"/>
  <c r="G123"/>
  <c r="F118"/>
  <c r="G118" s="1"/>
  <c r="E118"/>
  <c r="G119"/>
  <c r="E8"/>
  <c r="G84"/>
  <c r="F83"/>
  <c r="G83" s="1"/>
  <c r="E78"/>
  <c r="G78" s="1"/>
  <c r="G79"/>
  <c r="G74"/>
  <c r="F73"/>
  <c r="G73" s="1"/>
  <c r="F179"/>
  <c r="G179" s="1"/>
  <c r="G180"/>
  <c r="G27"/>
  <c r="F142"/>
  <c r="G142" s="1"/>
  <c r="G13"/>
  <c r="E184" l="1"/>
  <c r="F184"/>
  <c r="G184" s="1"/>
</calcChain>
</file>

<file path=xl/sharedStrings.xml><?xml version="1.0" encoding="utf-8"?>
<sst xmlns="http://schemas.openxmlformats.org/spreadsheetml/2006/main" count="448" uniqueCount="145">
  <si>
    <t>Наименование</t>
  </si>
  <si>
    <t>Раздел и подраздел</t>
  </si>
  <si>
    <t>Целевая статья</t>
  </si>
  <si>
    <t>Вид расходов</t>
  </si>
  <si>
    <t xml:space="preserve">Утверждено на 2014  год         </t>
  </si>
  <si>
    <t>Исполнено</t>
  </si>
  <si>
    <t>% исполнения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</si>
  <si>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</si>
  <si>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</si>
  <si>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Содержание Главы муниципального образования</t>
  </si>
  <si>
    <t>002 01 00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</si>
  <si>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</si>
  <si>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</si>
  <si>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государственных (муниципальных) органов 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</si>
  <si>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</si>
  <si>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</si>
  <si>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Содержание депутатов, осуществляющих свою деятельность на постоянной основе</t>
  </si>
  <si>
    <t>002 03 01</t>
  </si>
  <si>
    <t xml:space="preserve">Компенсация расходов депутатам, осуществляющим свои полномочия на непостоянной основе </t>
  </si>
  <si>
    <t>002 03 02</t>
  </si>
  <si>
    <t>Аппарат представительного органа муниципального образования</t>
  </si>
  <si>
    <t>002 04 00</t>
  </si>
  <si>
    <t>Закупка товаров, работ и услуг для государственных (муниципальных) услуг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</si>
  <si>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</si>
  <si>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</si>
  <si>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</si>
  <si>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</si>
  <si>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</si>
  <si>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 налогов, сборов и иных платежей</t>
  </si>
  <si>
    <t>850</t>
  </si>
  <si>
    <t>Обеспечение проведения выборов и референдумов</t>
  </si>
  <si>
    <t>020 01 00</t>
  </si>
  <si>
    <t>Проведение выборов в представительные органы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</si>
  <si>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</si>
  <si>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Главы Местной Администрации (исполнительно-распорядительного органа муниципального образования)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</si>
  <si>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</si>
  <si>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</si>
  <si>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</si>
  <si>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>Уплата налогов, сборов и иных платежей</t>
  </si>
  <si>
    <t>Расходы на исполнение  государственного полномочия по составлению протоколов об административных правонарушениях</t>
  </si>
  <si>
    <t>002 80 01</t>
  </si>
  <si>
    <t>Резервные фонды</t>
  </si>
  <si>
    <t>Резервный фонд Местной Администрации</t>
  </si>
  <si>
    <t>070 01 00</t>
  </si>
  <si>
    <t>Резервные средства</t>
  </si>
  <si>
    <t>870</t>
  </si>
  <si>
    <t>Другие общегосударственные вопросы</t>
  </si>
  <si>
    <t>Поддержка деятельности граждан и общественных объединений, участвующих в охране общественного порядка на территории муниципального образования</t>
  </si>
  <si>
    <t>092 01 00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</si>
  <si>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</si>
  <si>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</si>
  <si>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муниципальных учреждений)</t>
  </si>
  <si>
    <t>630</t>
  </si>
  <si>
    <t>Размещение муниципального заказа</t>
  </si>
  <si>
    <t>092 02 00</t>
  </si>
  <si>
    <t>Членские взносы в Совет муниципальных образований Санкт-Петербурга</t>
  </si>
  <si>
    <t>092 03 00</t>
  </si>
  <si>
    <t>Формирование архивных фондов органов местного самоуправления, муниципальных предприятий и учреждений</t>
  </si>
  <si>
    <t>092 04 00</t>
  </si>
  <si>
    <t>Организация информирования, консультированияи содействия жителям муниципального образования по вопросам создания товариществ собственников жилья, вопрсам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</si>
  <si>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092 06 00</t>
  </si>
  <si>
    <t>Ведомственная целевая программа по информационному обеспечению населения</t>
  </si>
  <si>
    <t>795 01 00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</si>
  <si>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</si>
  <si>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795 05 00</t>
  </si>
  <si>
    <t>НАЦИОНАЛЬНАЯ БЕЗОПАСНОСТЬ И ПРАВООХРАНИТЕЛЬНАЯ ДЕЯТЕЛЬНОСТЬ</t>
  </si>
  <si>
    <t>Защита населения и территорий от  чрезвычайных ситуаций природного и техногенного характера, гражданская оборона</t>
  </si>
  <si>
    <t>219 01 00</t>
  </si>
  <si>
    <t xml:space="preserve"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</si>
  <si>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</si>
  <si>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</si>
  <si>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</si>
  <si>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510 01 00</t>
  </si>
  <si>
    <t xml:space="preserve">Субсидии юридическим лицам (кроме некомерческих организаций), индивидуальным предпринимателям, физическим лицам </t>
  </si>
  <si>
    <t>810</t>
  </si>
  <si>
    <t>ЖИЛИЩНО-КОММУНАЛЬНОЕ ХОЗЯЙСТВО</t>
  </si>
  <si>
    <t>Благоустройство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</si>
  <si>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</si>
  <si>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600 01 01</t>
  </si>
  <si>
    <t>Установка, содержание и ремонт ограждений газонов</t>
  </si>
  <si>
    <t>600 01 02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</si>
  <si>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</si>
  <si>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600 01 03</t>
  </si>
  <si>
    <t>Создание зон отдыха; обустройство, содержание и уборка территорий  детских и спортивных площадок</t>
  </si>
  <si>
    <t>600 01 04</t>
  </si>
  <si>
    <t>Выполнение оформления к праздничным мероприятиям на территории муниципального образования</t>
  </si>
  <si>
    <t>600 01 05</t>
  </si>
  <si>
    <t>Разработка проектной документации  благоустройства дворовых территорий</t>
  </si>
  <si>
    <t>600 01 06</t>
  </si>
  <si>
    <t>Изготовление, установка и содержание информационных стендов</t>
  </si>
  <si>
    <t>600 01 07</t>
  </si>
  <si>
    <t>Осуществление строительного контроля над выполнением работ по благоустройству</t>
  </si>
  <si>
    <t>600 01 08</t>
  </si>
  <si>
    <t>Содержание территорий зеленых насаждений внутриквартального озеленения</t>
  </si>
  <si>
    <t xml:space="preserve">600 01 09 </t>
  </si>
  <si>
    <t>Ликвидация несанкционированных свалок бытовых отходов, мусора и 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</si>
  <si>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600 02 02 </t>
  </si>
  <si>
    <t>600 02 02</t>
  </si>
  <si>
    <t>Оборудование контейнерных площадок на дворовых территориях</t>
  </si>
  <si>
    <t>600 02 03</t>
  </si>
  <si>
    <t>ОБРАЗОВАНИЕ</t>
  </si>
  <si>
    <t>Профессиональная подготовка, переподготовка и повышение квалификации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</si>
  <si>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депутатов Муниципального Совета, муниципальных служащих</t>
  </si>
  <si>
    <t xml:space="preserve">428 01 00  </t>
  </si>
  <si>
    <t>Молодежная политика и оздоровление детей</t>
  </si>
  <si>
    <t>Проведение работ по военно-патриотическому воспитанию граждан РФ на территории муниципального образования</t>
  </si>
  <si>
    <t>431 01 00</t>
  </si>
  <si>
    <t>Ведомственная целевая программа  участия в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</si>
  <si>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795 02 00</t>
  </si>
  <si>
    <t>Ведомственная целевая программа по профилактике дорожно-транспортного травматизма на территории муниципального образования</t>
  </si>
  <si>
    <t>795 03 00</t>
  </si>
  <si>
    <t xml:space="preserve">Ведомственная целевая программа  участия в профилактике  экстремизма и терроризма на территории муниципального образования 
</t>
  </si>
  <si>
    <t>795 04 00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</si>
  <si>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</si>
  <si>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</si>
  <si>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795 06 00</t>
  </si>
  <si>
    <t xml:space="preserve">КУЛЬТУРА,  КИНЕМАТОГРАФИЯ </t>
  </si>
  <si>
    <t xml:space="preserve">Культура </t>
  </si>
  <si>
    <t>Организация местных и участие в организации и проведении городских праздничных и иных зрелищных мероприятий</t>
  </si>
  <si>
    <t>440 01 00</t>
  </si>
  <si>
    <t>Другие вопросы в области культуры, кинематографии</t>
  </si>
  <si>
    <t>СОЦИАЛЬНАЯ ПОЛИТИКА</t>
  </si>
  <si>
    <t>Охрана семьи и детства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</si>
  <si>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</t>
  </si>
  <si>
    <t>002 80 02</t>
  </si>
  <si>
    <t>Расходы на исполнение государственного полномочия по организации и осуществлению деятельности по опеке и попечительству  за счет собственных доходов бюджета</t>
  </si>
  <si>
    <t>002 06 02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</si>
  <si>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</si>
  <si>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511 80 03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</si>
  <si>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</si>
  <si>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</si>
  <si>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</si>
  <si>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</si>
  <si>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Расходы на исполнение государственного полномочия по выплате денежных средств на вознаграждение приемным родителям</t>
  </si>
  <si>
    <t>511 80 04</t>
  </si>
  <si>
    <t>ФИЗИЧЕСКАЯ КУЛЬТУРА И СПОРТ</t>
  </si>
  <si>
    <t>Массовый спорт</t>
  </si>
  <si>
    <t>487 01 00</t>
  </si>
  <si>
    <t>Создание условий для развития на территории муниципального образования массовой физической культуры и спорта</t>
  </si>
  <si>
    <t>СРЕДСТВА МАССОВОЙ ИНФОРМАЦИИ</t>
  </si>
  <si>
    <t>Периодическая печать и издательства</t>
  </si>
  <si>
    <t>ИТОГО РАСХОДОВ</t>
  </si>
  <si>
    <r>
      <t xml:space="preserve"> 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                                      Приложение 3</t>
    </r>
  </si>
  <si>
    <r>
      <t xml:space="preserve">                                            к Постановлению №</t>
    </r>
    <r>
      <rPr>
        <sz val="11"/>
        <color indexed="10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01-18/20  от 08.04.2014 года</t>
    </r>
  </si>
  <si>
    <t>Показатели исполнения о распределении бюджетных ассигнований бюджета МО МО Юнтолово по разделам, подразделам, целевым статьям, группам и подгруппам видов расходов классификации расходов бюджета за 1 квартал 2014 года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</si>
</sst>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indexed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0" fillId="0" borderId="0" xfId="0" applyAlignment="1"/>
    <xf numFmtId="0" fontId="3" fillId="0" borderId="0" xfId="0" applyFont="1"/>
    <xf numFmtId="0" fontId="5" fillId="0" borderId="0" xfId="0" applyFont="1"/>
    <xf numFmtId="164" fontId="8" fillId="0" borderId="11" xfId="0" applyNumberFormat="1" applyFont="1" applyBorder="1" applyAlignment="1">
      <alignment horizontal="center" vertical="justify"/>
    </xf>
    <xf numFmtId="49" fontId="8" fillId="0" borderId="11" xfId="0" applyNumberFormat="1" applyFont="1" applyBorder="1" applyAlignment="1">
      <alignment horizontal="center" vertical="justify"/>
    </xf>
    <xf numFmtId="165" fontId="8" fillId="0" borderId="11" xfId="0" applyNumberFormat="1" applyFont="1" applyBorder="1" applyAlignment="1">
      <alignment horizontal="right" vertical="top"/>
    </xf>
    <xf numFmtId="0" fontId="8" fillId="0" borderId="12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164" fontId="8" fillId="0" borderId="11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vertical="justify" wrapText="1"/>
    </xf>
    <xf numFmtId="164" fontId="5" fillId="0" borderId="11" xfId="0" applyNumberFormat="1" applyFont="1" applyBorder="1" applyAlignment="1">
      <alignment horizontal="center" vertical="justify"/>
    </xf>
    <xf numFmtId="49" fontId="5" fillId="0" borderId="11" xfId="0" applyNumberFormat="1" applyFont="1" applyBorder="1" applyAlignment="1">
      <alignment horizontal="center" vertical="justify"/>
    </xf>
    <xf numFmtId="165" fontId="5" fillId="0" borderId="11" xfId="0" applyNumberFormat="1" applyFont="1" applyBorder="1" applyAlignment="1">
      <alignment horizontal="right" vertical="top"/>
    </xf>
    <xf numFmtId="0" fontId="5" fillId="0" borderId="12" xfId="0" applyFont="1" applyBorder="1" applyAlignment="1">
      <alignment vertical="top"/>
    </xf>
    <xf numFmtId="0" fontId="10" fillId="0" borderId="10" xfId="0" applyFont="1" applyBorder="1" applyAlignment="1">
      <alignment vertical="justify" wrapText="1"/>
    </xf>
    <xf numFmtId="165" fontId="5" fillId="0" borderId="11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horizontal="center" vertical="top"/>
    </xf>
    <xf numFmtId="165" fontId="5" fillId="0" borderId="12" xfId="0" applyNumberFormat="1" applyFont="1" applyBorder="1" applyAlignment="1">
      <alignment vertical="top"/>
    </xf>
    <xf numFmtId="165" fontId="5" fillId="0" borderId="11" xfId="0" applyNumberFormat="1" applyFont="1" applyBorder="1" applyAlignment="1">
      <alignment horizontal="right" vertical="justify"/>
    </xf>
    <xf numFmtId="165" fontId="8" fillId="0" borderId="12" xfId="0" applyNumberFormat="1" applyFont="1" applyBorder="1" applyAlignment="1">
      <alignment vertical="top"/>
    </xf>
    <xf numFmtId="0" fontId="11" fillId="0" borderId="10" xfId="0" applyFont="1" applyBorder="1" applyAlignment="1">
      <alignment vertical="justify" wrapText="1"/>
    </xf>
    <xf numFmtId="165" fontId="6" fillId="0" borderId="11" xfId="0" applyNumberFormat="1" applyFont="1" applyBorder="1" applyAlignment="1">
      <alignment horizontal="right" vertical="top"/>
    </xf>
    <xf numFmtId="165" fontId="6" fillId="0" borderId="12" xfId="0" applyNumberFormat="1" applyFont="1" applyBorder="1" applyAlignment="1">
      <alignment vertical="top"/>
    </xf>
    <xf numFmtId="0" fontId="12" fillId="0" borderId="10" xfId="0" applyFont="1" applyBorder="1" applyAlignment="1">
      <alignment vertical="justify" wrapText="1"/>
    </xf>
    <xf numFmtId="49" fontId="6" fillId="0" borderId="11" xfId="0" applyNumberFormat="1" applyFont="1" applyBorder="1" applyAlignment="1">
      <alignment horizontal="center" vertical="top"/>
    </xf>
    <xf numFmtId="164" fontId="6" fillId="0" borderId="11" xfId="0" applyNumberFormat="1" applyFont="1" applyBorder="1" applyAlignment="1">
      <alignment horizontal="center" vertical="top"/>
    </xf>
    <xf numFmtId="164" fontId="5" fillId="0" borderId="11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49" fontId="4" fillId="0" borderId="11" xfId="0" applyNumberFormat="1" applyFont="1" applyBorder="1" applyAlignment="1">
      <alignment horizontal="center" vertical="justify"/>
    </xf>
    <xf numFmtId="164" fontId="3" fillId="0" borderId="11" xfId="0" applyNumberFormat="1" applyFont="1" applyBorder="1" applyAlignment="1">
      <alignment horizontal="center" vertical="justify"/>
    </xf>
    <xf numFmtId="49" fontId="3" fillId="0" borderId="11" xfId="0" applyNumberFormat="1" applyFont="1" applyBorder="1" applyAlignment="1">
      <alignment horizontal="center" vertical="justify"/>
    </xf>
    <xf numFmtId="165" fontId="3" fillId="0" borderId="11" xfId="0" applyNumberFormat="1" applyFont="1" applyBorder="1" applyAlignment="1">
      <alignment horizontal="right" vertical="justify"/>
    </xf>
    <xf numFmtId="165" fontId="0" fillId="0" borderId="11" xfId="0" applyNumberFormat="1" applyBorder="1" applyAlignment="1">
      <alignment vertical="top"/>
    </xf>
    <xf numFmtId="165" fontId="13" fillId="0" borderId="12" xfId="0" applyNumberFormat="1" applyFont="1" applyBorder="1" applyAlignment="1">
      <alignment vertical="top"/>
    </xf>
    <xf numFmtId="49" fontId="3" fillId="0" borderId="11" xfId="0" applyNumberFormat="1" applyFont="1" applyBorder="1" applyAlignment="1">
      <alignment horizontal="center" vertical="top"/>
    </xf>
    <xf numFmtId="165" fontId="3" fillId="0" borderId="11" xfId="0" applyNumberFormat="1" applyFont="1" applyBorder="1" applyAlignment="1">
      <alignment horizontal="right" vertical="top"/>
    </xf>
    <xf numFmtId="164" fontId="3" fillId="0" borderId="11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vertical="justify" wrapText="1"/>
    </xf>
    <xf numFmtId="0" fontId="0" fillId="0" borderId="13" xfId="0" applyBorder="1"/>
    <xf numFmtId="49" fontId="5" fillId="0" borderId="13" xfId="0" applyNumberFormat="1" applyFont="1" applyBorder="1" applyAlignment="1">
      <alignment horizontal="center" vertical="top"/>
    </xf>
    <xf numFmtId="0" fontId="13" fillId="0" borderId="15" xfId="0" applyFont="1" applyBorder="1" applyAlignment="1">
      <alignment vertical="top"/>
    </xf>
    <xf numFmtId="49" fontId="13" fillId="0" borderId="15" xfId="0" applyNumberFormat="1" applyFont="1" applyBorder="1" applyAlignment="1">
      <alignment vertical="top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7" fillId="0" borderId="7" xfId="0" applyFont="1" applyBorder="1" applyAlignment="1"/>
    <xf numFmtId="164" fontId="8" fillId="0" borderId="8" xfId="0" applyNumberFormat="1" applyFont="1" applyBorder="1" applyAlignment="1">
      <alignment horizontal="center" vertical="justify"/>
    </xf>
    <xf numFmtId="49" fontId="8" fillId="0" borderId="8" xfId="0" applyNumberFormat="1" applyFont="1" applyBorder="1" applyAlignment="1">
      <alignment horizontal="center" vertical="justify"/>
    </xf>
    <xf numFmtId="165" fontId="8" fillId="0" borderId="8" xfId="0" applyNumberFormat="1" applyFont="1" applyBorder="1" applyAlignment="1">
      <alignment horizontal="right" vertical="top"/>
    </xf>
    <xf numFmtId="0" fontId="8" fillId="0" borderId="9" xfId="0" applyFont="1" applyBorder="1" applyAlignment="1">
      <alignment vertical="top"/>
    </xf>
    <xf numFmtId="165" fontId="3" fillId="0" borderId="11" xfId="0" applyNumberFormat="1" applyFont="1" applyBorder="1" applyAlignment="1">
      <alignment vertical="top"/>
    </xf>
    <xf numFmtId="165" fontId="8" fillId="0" borderId="11" xfId="0" applyNumberFormat="1" applyFont="1" applyFill="1" applyBorder="1" applyAlignment="1">
      <alignment horizontal="right" vertical="top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justify" wrapText="1"/>
    </xf>
    <xf numFmtId="164" fontId="9" fillId="0" borderId="10" xfId="0" applyNumberFormat="1" applyFont="1" applyBorder="1" applyAlignment="1">
      <alignment horizontal="left" vertical="top"/>
    </xf>
    <xf numFmtId="164" fontId="10" fillId="0" borderId="10" xfId="0" applyNumberFormat="1" applyFont="1" applyBorder="1" applyAlignment="1">
      <alignment horizontal="left" vertical="top"/>
    </xf>
    <xf numFmtId="164" fontId="7" fillId="0" borderId="10" xfId="0" applyNumberFormat="1" applyFont="1" applyBorder="1" applyAlignment="1">
      <alignment horizontal="left" vertical="top"/>
    </xf>
    <xf numFmtId="165" fontId="5" fillId="0" borderId="11" xfId="0" applyNumberFormat="1" applyFont="1" applyFill="1" applyBorder="1" applyAlignment="1">
      <alignment horizontal="right" vertical="top"/>
    </xf>
    <xf numFmtId="0" fontId="10" fillId="0" borderId="10" xfId="0" applyFont="1" applyBorder="1" applyAlignment="1">
      <alignment vertical="top" wrapText="1"/>
    </xf>
    <xf numFmtId="164" fontId="9" fillId="0" borderId="10" xfId="0" applyNumberFormat="1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vertical="justify"/>
    </xf>
    <xf numFmtId="164" fontId="10" fillId="0" borderId="11" xfId="0" applyNumberFormat="1" applyFont="1" applyBorder="1" applyAlignment="1">
      <alignment horizontal="center" vertical="justify"/>
    </xf>
    <xf numFmtId="165" fontId="8" fillId="0" borderId="11" xfId="0" applyNumberFormat="1" applyFont="1" applyBorder="1" applyAlignment="1">
      <alignment vertical="top"/>
    </xf>
    <xf numFmtId="164" fontId="5" fillId="0" borderId="11" xfId="0" applyNumberFormat="1" applyFont="1" applyFill="1" applyBorder="1" applyAlignment="1">
      <alignment horizontal="center" vertical="justify"/>
    </xf>
    <xf numFmtId="49" fontId="5" fillId="0" borderId="11" xfId="0" applyNumberFormat="1" applyFont="1" applyFill="1" applyBorder="1" applyAlignment="1">
      <alignment horizontal="center" vertical="justify"/>
    </xf>
    <xf numFmtId="0" fontId="7" fillId="0" borderId="14" xfId="0" applyFont="1" applyBorder="1" applyAlignment="1">
      <alignment vertical="top" wrapText="1"/>
    </xf>
    <xf numFmtId="165" fontId="6" fillId="0" borderId="15" xfId="0" applyNumberFormat="1" applyFont="1" applyBorder="1" applyAlignment="1">
      <alignment horizontal="right" vertical="top"/>
    </xf>
    <xf numFmtId="0" fontId="6" fillId="0" borderId="16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tabSelected="1" workbookViewId="0">
      <selection activeCell="A6" sqref="A6:A7"/>
    </sheetView>
  </sheetViews>
  <sheetFormatPr defaultRowHeight="15"/>
  <cols>
    <col min="1" max="1" width="111" customWidth="1"/>
    <col min="2" max="2" width="11.85546875" customWidth="1"/>
    <col min="3" max="3" width="12.7109375" customWidth="1"/>
    <col min="4" max="4" width="10.42578125" customWidth="1"/>
    <col min="5" max="5" width="16" customWidth="1"/>
    <col min="6" max="6" width="13.85546875" customWidth="1"/>
    <col min="7" max="7" width="13.28515625" customWidth="1"/>
    <col min="257" max="257" width="111" customWidth="1"/>
    <col min="258" max="258" width="11.85546875" customWidth="1"/>
    <col min="259" max="259" width="12.7109375" customWidth="1"/>
    <col min="260" max="260" width="10.42578125" customWidth="1"/>
    <col min="261" max="261" width="16" customWidth="1"/>
    <col min="262" max="262" width="13.85546875" customWidth="1"/>
    <col min="263" max="263" width="13.28515625" customWidth="1"/>
    <col min="513" max="513" width="111" customWidth="1"/>
    <col min="514" max="514" width="11.85546875" customWidth="1"/>
    <col min="515" max="515" width="12.7109375" customWidth="1"/>
    <col min="516" max="516" width="10.42578125" customWidth="1"/>
    <col min="517" max="517" width="16" customWidth="1"/>
    <col min="518" max="518" width="13.85546875" customWidth="1"/>
    <col min="519" max="519" width="13.28515625" customWidth="1"/>
    <col min="769" max="769" width="111" customWidth="1"/>
    <col min="770" max="770" width="11.85546875" customWidth="1"/>
    <col min="771" max="771" width="12.7109375" customWidth="1"/>
    <col min="772" max="772" width="10.42578125" customWidth="1"/>
    <col min="773" max="773" width="16" customWidth="1"/>
    <col min="774" max="774" width="13.85546875" customWidth="1"/>
    <col min="775" max="775" width="13.28515625" customWidth="1"/>
    <col min="1025" max="1025" width="111" customWidth="1"/>
    <col min="1026" max="1026" width="11.85546875" customWidth="1"/>
    <col min="1027" max="1027" width="12.7109375" customWidth="1"/>
    <col min="1028" max="1028" width="10.42578125" customWidth="1"/>
    <col min="1029" max="1029" width="16" customWidth="1"/>
    <col min="1030" max="1030" width="13.85546875" customWidth="1"/>
    <col min="1031" max="1031" width="13.28515625" customWidth="1"/>
    <col min="1281" max="1281" width="111" customWidth="1"/>
    <col min="1282" max="1282" width="11.85546875" customWidth="1"/>
    <col min="1283" max="1283" width="12.7109375" customWidth="1"/>
    <col min="1284" max="1284" width="10.42578125" customWidth="1"/>
    <col min="1285" max="1285" width="16" customWidth="1"/>
    <col min="1286" max="1286" width="13.85546875" customWidth="1"/>
    <col min="1287" max="1287" width="13.28515625" customWidth="1"/>
    <col min="1537" max="1537" width="111" customWidth="1"/>
    <col min="1538" max="1538" width="11.85546875" customWidth="1"/>
    <col min="1539" max="1539" width="12.7109375" customWidth="1"/>
    <col min="1540" max="1540" width="10.42578125" customWidth="1"/>
    <col min="1541" max="1541" width="16" customWidth="1"/>
    <col min="1542" max="1542" width="13.85546875" customWidth="1"/>
    <col min="1543" max="1543" width="13.28515625" customWidth="1"/>
    <col min="1793" max="1793" width="111" customWidth="1"/>
    <col min="1794" max="1794" width="11.85546875" customWidth="1"/>
    <col min="1795" max="1795" width="12.7109375" customWidth="1"/>
    <col min="1796" max="1796" width="10.42578125" customWidth="1"/>
    <col min="1797" max="1797" width="16" customWidth="1"/>
    <col min="1798" max="1798" width="13.85546875" customWidth="1"/>
    <col min="1799" max="1799" width="13.28515625" customWidth="1"/>
    <col min="2049" max="2049" width="111" customWidth="1"/>
    <col min="2050" max="2050" width="11.85546875" customWidth="1"/>
    <col min="2051" max="2051" width="12.7109375" customWidth="1"/>
    <col min="2052" max="2052" width="10.42578125" customWidth="1"/>
    <col min="2053" max="2053" width="16" customWidth="1"/>
    <col min="2054" max="2054" width="13.85546875" customWidth="1"/>
    <col min="2055" max="2055" width="13.28515625" customWidth="1"/>
    <col min="2305" max="2305" width="111" customWidth="1"/>
    <col min="2306" max="2306" width="11.85546875" customWidth="1"/>
    <col min="2307" max="2307" width="12.7109375" customWidth="1"/>
    <col min="2308" max="2308" width="10.42578125" customWidth="1"/>
    <col min="2309" max="2309" width="16" customWidth="1"/>
    <col min="2310" max="2310" width="13.85546875" customWidth="1"/>
    <col min="2311" max="2311" width="13.28515625" customWidth="1"/>
    <col min="2561" max="2561" width="111" customWidth="1"/>
    <col min="2562" max="2562" width="11.85546875" customWidth="1"/>
    <col min="2563" max="2563" width="12.7109375" customWidth="1"/>
    <col min="2564" max="2564" width="10.42578125" customWidth="1"/>
    <col min="2565" max="2565" width="16" customWidth="1"/>
    <col min="2566" max="2566" width="13.85546875" customWidth="1"/>
    <col min="2567" max="2567" width="13.28515625" customWidth="1"/>
    <col min="2817" max="2817" width="111" customWidth="1"/>
    <col min="2818" max="2818" width="11.85546875" customWidth="1"/>
    <col min="2819" max="2819" width="12.7109375" customWidth="1"/>
    <col min="2820" max="2820" width="10.42578125" customWidth="1"/>
    <col min="2821" max="2821" width="16" customWidth="1"/>
    <col min="2822" max="2822" width="13.85546875" customWidth="1"/>
    <col min="2823" max="2823" width="13.28515625" customWidth="1"/>
    <col min="3073" max="3073" width="111" customWidth="1"/>
    <col min="3074" max="3074" width="11.85546875" customWidth="1"/>
    <col min="3075" max="3075" width="12.7109375" customWidth="1"/>
    <col min="3076" max="3076" width="10.42578125" customWidth="1"/>
    <col min="3077" max="3077" width="16" customWidth="1"/>
    <col min="3078" max="3078" width="13.85546875" customWidth="1"/>
    <col min="3079" max="3079" width="13.28515625" customWidth="1"/>
    <col min="3329" max="3329" width="111" customWidth="1"/>
    <col min="3330" max="3330" width="11.85546875" customWidth="1"/>
    <col min="3331" max="3331" width="12.7109375" customWidth="1"/>
    <col min="3332" max="3332" width="10.42578125" customWidth="1"/>
    <col min="3333" max="3333" width="16" customWidth="1"/>
    <col min="3334" max="3334" width="13.85546875" customWidth="1"/>
    <col min="3335" max="3335" width="13.28515625" customWidth="1"/>
    <col min="3585" max="3585" width="111" customWidth="1"/>
    <col min="3586" max="3586" width="11.85546875" customWidth="1"/>
    <col min="3587" max="3587" width="12.7109375" customWidth="1"/>
    <col min="3588" max="3588" width="10.42578125" customWidth="1"/>
    <col min="3589" max="3589" width="16" customWidth="1"/>
    <col min="3590" max="3590" width="13.85546875" customWidth="1"/>
    <col min="3591" max="3591" width="13.28515625" customWidth="1"/>
    <col min="3841" max="3841" width="111" customWidth="1"/>
    <col min="3842" max="3842" width="11.85546875" customWidth="1"/>
    <col min="3843" max="3843" width="12.7109375" customWidth="1"/>
    <col min="3844" max="3844" width="10.42578125" customWidth="1"/>
    <col min="3845" max="3845" width="16" customWidth="1"/>
    <col min="3846" max="3846" width="13.85546875" customWidth="1"/>
    <col min="3847" max="3847" width="13.28515625" customWidth="1"/>
    <col min="4097" max="4097" width="111" customWidth="1"/>
    <col min="4098" max="4098" width="11.85546875" customWidth="1"/>
    <col min="4099" max="4099" width="12.7109375" customWidth="1"/>
    <col min="4100" max="4100" width="10.42578125" customWidth="1"/>
    <col min="4101" max="4101" width="16" customWidth="1"/>
    <col min="4102" max="4102" width="13.85546875" customWidth="1"/>
    <col min="4103" max="4103" width="13.28515625" customWidth="1"/>
    <col min="4353" max="4353" width="111" customWidth="1"/>
    <col min="4354" max="4354" width="11.85546875" customWidth="1"/>
    <col min="4355" max="4355" width="12.7109375" customWidth="1"/>
    <col min="4356" max="4356" width="10.42578125" customWidth="1"/>
    <col min="4357" max="4357" width="16" customWidth="1"/>
    <col min="4358" max="4358" width="13.85546875" customWidth="1"/>
    <col min="4359" max="4359" width="13.28515625" customWidth="1"/>
    <col min="4609" max="4609" width="111" customWidth="1"/>
    <col min="4610" max="4610" width="11.85546875" customWidth="1"/>
    <col min="4611" max="4611" width="12.7109375" customWidth="1"/>
    <col min="4612" max="4612" width="10.42578125" customWidth="1"/>
    <col min="4613" max="4613" width="16" customWidth="1"/>
    <col min="4614" max="4614" width="13.85546875" customWidth="1"/>
    <col min="4615" max="4615" width="13.28515625" customWidth="1"/>
    <col min="4865" max="4865" width="111" customWidth="1"/>
    <col min="4866" max="4866" width="11.85546875" customWidth="1"/>
    <col min="4867" max="4867" width="12.7109375" customWidth="1"/>
    <col min="4868" max="4868" width="10.42578125" customWidth="1"/>
    <col min="4869" max="4869" width="16" customWidth="1"/>
    <col min="4870" max="4870" width="13.85546875" customWidth="1"/>
    <col min="4871" max="4871" width="13.28515625" customWidth="1"/>
    <col min="5121" max="5121" width="111" customWidth="1"/>
    <col min="5122" max="5122" width="11.85546875" customWidth="1"/>
    <col min="5123" max="5123" width="12.7109375" customWidth="1"/>
    <col min="5124" max="5124" width="10.42578125" customWidth="1"/>
    <col min="5125" max="5125" width="16" customWidth="1"/>
    <col min="5126" max="5126" width="13.85546875" customWidth="1"/>
    <col min="5127" max="5127" width="13.28515625" customWidth="1"/>
    <col min="5377" max="5377" width="111" customWidth="1"/>
    <col min="5378" max="5378" width="11.85546875" customWidth="1"/>
    <col min="5379" max="5379" width="12.7109375" customWidth="1"/>
    <col min="5380" max="5380" width="10.42578125" customWidth="1"/>
    <col min="5381" max="5381" width="16" customWidth="1"/>
    <col min="5382" max="5382" width="13.85546875" customWidth="1"/>
    <col min="5383" max="5383" width="13.28515625" customWidth="1"/>
    <col min="5633" max="5633" width="111" customWidth="1"/>
    <col min="5634" max="5634" width="11.85546875" customWidth="1"/>
    <col min="5635" max="5635" width="12.7109375" customWidth="1"/>
    <col min="5636" max="5636" width="10.42578125" customWidth="1"/>
    <col min="5637" max="5637" width="16" customWidth="1"/>
    <col min="5638" max="5638" width="13.85546875" customWidth="1"/>
    <col min="5639" max="5639" width="13.28515625" customWidth="1"/>
    <col min="5889" max="5889" width="111" customWidth="1"/>
    <col min="5890" max="5890" width="11.85546875" customWidth="1"/>
    <col min="5891" max="5891" width="12.7109375" customWidth="1"/>
    <col min="5892" max="5892" width="10.42578125" customWidth="1"/>
    <col min="5893" max="5893" width="16" customWidth="1"/>
    <col min="5894" max="5894" width="13.85546875" customWidth="1"/>
    <col min="5895" max="5895" width="13.28515625" customWidth="1"/>
    <col min="6145" max="6145" width="111" customWidth="1"/>
    <col min="6146" max="6146" width="11.85546875" customWidth="1"/>
    <col min="6147" max="6147" width="12.7109375" customWidth="1"/>
    <col min="6148" max="6148" width="10.42578125" customWidth="1"/>
    <col min="6149" max="6149" width="16" customWidth="1"/>
    <col min="6150" max="6150" width="13.85546875" customWidth="1"/>
    <col min="6151" max="6151" width="13.28515625" customWidth="1"/>
    <col min="6401" max="6401" width="111" customWidth="1"/>
    <col min="6402" max="6402" width="11.85546875" customWidth="1"/>
    <col min="6403" max="6403" width="12.7109375" customWidth="1"/>
    <col min="6404" max="6404" width="10.42578125" customWidth="1"/>
    <col min="6405" max="6405" width="16" customWidth="1"/>
    <col min="6406" max="6406" width="13.85546875" customWidth="1"/>
    <col min="6407" max="6407" width="13.28515625" customWidth="1"/>
    <col min="6657" max="6657" width="111" customWidth="1"/>
    <col min="6658" max="6658" width="11.85546875" customWidth="1"/>
    <col min="6659" max="6659" width="12.7109375" customWidth="1"/>
    <col min="6660" max="6660" width="10.42578125" customWidth="1"/>
    <col min="6661" max="6661" width="16" customWidth="1"/>
    <col min="6662" max="6662" width="13.85546875" customWidth="1"/>
    <col min="6663" max="6663" width="13.28515625" customWidth="1"/>
    <col min="6913" max="6913" width="111" customWidth="1"/>
    <col min="6914" max="6914" width="11.85546875" customWidth="1"/>
    <col min="6915" max="6915" width="12.7109375" customWidth="1"/>
    <col min="6916" max="6916" width="10.42578125" customWidth="1"/>
    <col min="6917" max="6917" width="16" customWidth="1"/>
    <col min="6918" max="6918" width="13.85546875" customWidth="1"/>
    <col min="6919" max="6919" width="13.28515625" customWidth="1"/>
    <col min="7169" max="7169" width="111" customWidth="1"/>
    <col min="7170" max="7170" width="11.85546875" customWidth="1"/>
    <col min="7171" max="7171" width="12.7109375" customWidth="1"/>
    <col min="7172" max="7172" width="10.42578125" customWidth="1"/>
    <col min="7173" max="7173" width="16" customWidth="1"/>
    <col min="7174" max="7174" width="13.85546875" customWidth="1"/>
    <col min="7175" max="7175" width="13.28515625" customWidth="1"/>
    <col min="7425" max="7425" width="111" customWidth="1"/>
    <col min="7426" max="7426" width="11.85546875" customWidth="1"/>
    <col min="7427" max="7427" width="12.7109375" customWidth="1"/>
    <col min="7428" max="7428" width="10.42578125" customWidth="1"/>
    <col min="7429" max="7429" width="16" customWidth="1"/>
    <col min="7430" max="7430" width="13.85546875" customWidth="1"/>
    <col min="7431" max="7431" width="13.28515625" customWidth="1"/>
    <col min="7681" max="7681" width="111" customWidth="1"/>
    <col min="7682" max="7682" width="11.85546875" customWidth="1"/>
    <col min="7683" max="7683" width="12.7109375" customWidth="1"/>
    <col min="7684" max="7684" width="10.42578125" customWidth="1"/>
    <col min="7685" max="7685" width="16" customWidth="1"/>
    <col min="7686" max="7686" width="13.85546875" customWidth="1"/>
    <col min="7687" max="7687" width="13.28515625" customWidth="1"/>
    <col min="7937" max="7937" width="111" customWidth="1"/>
    <col min="7938" max="7938" width="11.85546875" customWidth="1"/>
    <col min="7939" max="7939" width="12.7109375" customWidth="1"/>
    <col min="7940" max="7940" width="10.42578125" customWidth="1"/>
    <col min="7941" max="7941" width="16" customWidth="1"/>
    <col min="7942" max="7942" width="13.85546875" customWidth="1"/>
    <col min="7943" max="7943" width="13.28515625" customWidth="1"/>
    <col min="8193" max="8193" width="111" customWidth="1"/>
    <col min="8194" max="8194" width="11.85546875" customWidth="1"/>
    <col min="8195" max="8195" width="12.7109375" customWidth="1"/>
    <col min="8196" max="8196" width="10.42578125" customWidth="1"/>
    <col min="8197" max="8197" width="16" customWidth="1"/>
    <col min="8198" max="8198" width="13.85546875" customWidth="1"/>
    <col min="8199" max="8199" width="13.28515625" customWidth="1"/>
    <col min="8449" max="8449" width="111" customWidth="1"/>
    <col min="8450" max="8450" width="11.85546875" customWidth="1"/>
    <col min="8451" max="8451" width="12.7109375" customWidth="1"/>
    <col min="8452" max="8452" width="10.42578125" customWidth="1"/>
    <col min="8453" max="8453" width="16" customWidth="1"/>
    <col min="8454" max="8454" width="13.85546875" customWidth="1"/>
    <col min="8455" max="8455" width="13.28515625" customWidth="1"/>
    <col min="8705" max="8705" width="111" customWidth="1"/>
    <col min="8706" max="8706" width="11.85546875" customWidth="1"/>
    <col min="8707" max="8707" width="12.7109375" customWidth="1"/>
    <col min="8708" max="8708" width="10.42578125" customWidth="1"/>
    <col min="8709" max="8709" width="16" customWidth="1"/>
    <col min="8710" max="8710" width="13.85546875" customWidth="1"/>
    <col min="8711" max="8711" width="13.28515625" customWidth="1"/>
    <col min="8961" max="8961" width="111" customWidth="1"/>
    <col min="8962" max="8962" width="11.85546875" customWidth="1"/>
    <col min="8963" max="8963" width="12.7109375" customWidth="1"/>
    <col min="8964" max="8964" width="10.42578125" customWidth="1"/>
    <col min="8965" max="8965" width="16" customWidth="1"/>
    <col min="8966" max="8966" width="13.85546875" customWidth="1"/>
    <col min="8967" max="8967" width="13.28515625" customWidth="1"/>
    <col min="9217" max="9217" width="111" customWidth="1"/>
    <col min="9218" max="9218" width="11.85546875" customWidth="1"/>
    <col min="9219" max="9219" width="12.7109375" customWidth="1"/>
    <col min="9220" max="9220" width="10.42578125" customWidth="1"/>
    <col min="9221" max="9221" width="16" customWidth="1"/>
    <col min="9222" max="9222" width="13.85546875" customWidth="1"/>
    <col min="9223" max="9223" width="13.28515625" customWidth="1"/>
    <col min="9473" max="9473" width="111" customWidth="1"/>
    <col min="9474" max="9474" width="11.85546875" customWidth="1"/>
    <col min="9475" max="9475" width="12.7109375" customWidth="1"/>
    <col min="9476" max="9476" width="10.42578125" customWidth="1"/>
    <col min="9477" max="9477" width="16" customWidth="1"/>
    <col min="9478" max="9478" width="13.85546875" customWidth="1"/>
    <col min="9479" max="9479" width="13.28515625" customWidth="1"/>
    <col min="9729" max="9729" width="111" customWidth="1"/>
    <col min="9730" max="9730" width="11.85546875" customWidth="1"/>
    <col min="9731" max="9731" width="12.7109375" customWidth="1"/>
    <col min="9732" max="9732" width="10.42578125" customWidth="1"/>
    <col min="9733" max="9733" width="16" customWidth="1"/>
    <col min="9734" max="9734" width="13.85546875" customWidth="1"/>
    <col min="9735" max="9735" width="13.28515625" customWidth="1"/>
    <col min="9985" max="9985" width="111" customWidth="1"/>
    <col min="9986" max="9986" width="11.85546875" customWidth="1"/>
    <col min="9987" max="9987" width="12.7109375" customWidth="1"/>
    <col min="9988" max="9988" width="10.42578125" customWidth="1"/>
    <col min="9989" max="9989" width="16" customWidth="1"/>
    <col min="9990" max="9990" width="13.85546875" customWidth="1"/>
    <col min="9991" max="9991" width="13.28515625" customWidth="1"/>
    <col min="10241" max="10241" width="111" customWidth="1"/>
    <col min="10242" max="10242" width="11.85546875" customWidth="1"/>
    <col min="10243" max="10243" width="12.7109375" customWidth="1"/>
    <col min="10244" max="10244" width="10.42578125" customWidth="1"/>
    <col min="10245" max="10245" width="16" customWidth="1"/>
    <col min="10246" max="10246" width="13.85546875" customWidth="1"/>
    <col min="10247" max="10247" width="13.28515625" customWidth="1"/>
    <col min="10497" max="10497" width="111" customWidth="1"/>
    <col min="10498" max="10498" width="11.85546875" customWidth="1"/>
    <col min="10499" max="10499" width="12.7109375" customWidth="1"/>
    <col min="10500" max="10500" width="10.42578125" customWidth="1"/>
    <col min="10501" max="10501" width="16" customWidth="1"/>
    <col min="10502" max="10502" width="13.85546875" customWidth="1"/>
    <col min="10503" max="10503" width="13.28515625" customWidth="1"/>
    <col min="10753" max="10753" width="111" customWidth="1"/>
    <col min="10754" max="10754" width="11.85546875" customWidth="1"/>
    <col min="10755" max="10755" width="12.7109375" customWidth="1"/>
    <col min="10756" max="10756" width="10.42578125" customWidth="1"/>
    <col min="10757" max="10757" width="16" customWidth="1"/>
    <col min="10758" max="10758" width="13.85546875" customWidth="1"/>
    <col min="10759" max="10759" width="13.28515625" customWidth="1"/>
    <col min="11009" max="11009" width="111" customWidth="1"/>
    <col min="11010" max="11010" width="11.85546875" customWidth="1"/>
    <col min="11011" max="11011" width="12.7109375" customWidth="1"/>
    <col min="11012" max="11012" width="10.42578125" customWidth="1"/>
    <col min="11013" max="11013" width="16" customWidth="1"/>
    <col min="11014" max="11014" width="13.85546875" customWidth="1"/>
    <col min="11015" max="11015" width="13.28515625" customWidth="1"/>
    <col min="11265" max="11265" width="111" customWidth="1"/>
    <col min="11266" max="11266" width="11.85546875" customWidth="1"/>
    <col min="11267" max="11267" width="12.7109375" customWidth="1"/>
    <col min="11268" max="11268" width="10.42578125" customWidth="1"/>
    <col min="11269" max="11269" width="16" customWidth="1"/>
    <col min="11270" max="11270" width="13.85546875" customWidth="1"/>
    <col min="11271" max="11271" width="13.28515625" customWidth="1"/>
    <col min="11521" max="11521" width="111" customWidth="1"/>
    <col min="11522" max="11522" width="11.85546875" customWidth="1"/>
    <col min="11523" max="11523" width="12.7109375" customWidth="1"/>
    <col min="11524" max="11524" width="10.42578125" customWidth="1"/>
    <col min="11525" max="11525" width="16" customWidth="1"/>
    <col min="11526" max="11526" width="13.85546875" customWidth="1"/>
    <col min="11527" max="11527" width="13.28515625" customWidth="1"/>
    <col min="11777" max="11777" width="111" customWidth="1"/>
    <col min="11778" max="11778" width="11.85546875" customWidth="1"/>
    <col min="11779" max="11779" width="12.7109375" customWidth="1"/>
    <col min="11780" max="11780" width="10.42578125" customWidth="1"/>
    <col min="11781" max="11781" width="16" customWidth="1"/>
    <col min="11782" max="11782" width="13.85546875" customWidth="1"/>
    <col min="11783" max="11783" width="13.28515625" customWidth="1"/>
    <col min="12033" max="12033" width="111" customWidth="1"/>
    <col min="12034" max="12034" width="11.85546875" customWidth="1"/>
    <col min="12035" max="12035" width="12.7109375" customWidth="1"/>
    <col min="12036" max="12036" width="10.42578125" customWidth="1"/>
    <col min="12037" max="12037" width="16" customWidth="1"/>
    <col min="12038" max="12038" width="13.85546875" customWidth="1"/>
    <col min="12039" max="12039" width="13.28515625" customWidth="1"/>
    <col min="12289" max="12289" width="111" customWidth="1"/>
    <col min="12290" max="12290" width="11.85546875" customWidth="1"/>
    <col min="12291" max="12291" width="12.7109375" customWidth="1"/>
    <col min="12292" max="12292" width="10.42578125" customWidth="1"/>
    <col min="12293" max="12293" width="16" customWidth="1"/>
    <col min="12294" max="12294" width="13.85546875" customWidth="1"/>
    <col min="12295" max="12295" width="13.28515625" customWidth="1"/>
    <col min="12545" max="12545" width="111" customWidth="1"/>
    <col min="12546" max="12546" width="11.85546875" customWidth="1"/>
    <col min="12547" max="12547" width="12.7109375" customWidth="1"/>
    <col min="12548" max="12548" width="10.42578125" customWidth="1"/>
    <col min="12549" max="12549" width="16" customWidth="1"/>
    <col min="12550" max="12550" width="13.85546875" customWidth="1"/>
    <col min="12551" max="12551" width="13.28515625" customWidth="1"/>
    <col min="12801" max="12801" width="111" customWidth="1"/>
    <col min="12802" max="12802" width="11.85546875" customWidth="1"/>
    <col min="12803" max="12803" width="12.7109375" customWidth="1"/>
    <col min="12804" max="12804" width="10.42578125" customWidth="1"/>
    <col min="12805" max="12805" width="16" customWidth="1"/>
    <col min="12806" max="12806" width="13.85546875" customWidth="1"/>
    <col min="12807" max="12807" width="13.28515625" customWidth="1"/>
    <col min="13057" max="13057" width="111" customWidth="1"/>
    <col min="13058" max="13058" width="11.85546875" customWidth="1"/>
    <col min="13059" max="13059" width="12.7109375" customWidth="1"/>
    <col min="13060" max="13060" width="10.42578125" customWidth="1"/>
    <col min="13061" max="13061" width="16" customWidth="1"/>
    <col min="13062" max="13062" width="13.85546875" customWidth="1"/>
    <col min="13063" max="13063" width="13.28515625" customWidth="1"/>
    <col min="13313" max="13313" width="111" customWidth="1"/>
    <col min="13314" max="13314" width="11.85546875" customWidth="1"/>
    <col min="13315" max="13315" width="12.7109375" customWidth="1"/>
    <col min="13316" max="13316" width="10.42578125" customWidth="1"/>
    <col min="13317" max="13317" width="16" customWidth="1"/>
    <col min="13318" max="13318" width="13.85546875" customWidth="1"/>
    <col min="13319" max="13319" width="13.28515625" customWidth="1"/>
    <col min="13569" max="13569" width="111" customWidth="1"/>
    <col min="13570" max="13570" width="11.85546875" customWidth="1"/>
    <col min="13571" max="13571" width="12.7109375" customWidth="1"/>
    <col min="13572" max="13572" width="10.42578125" customWidth="1"/>
    <col min="13573" max="13573" width="16" customWidth="1"/>
    <col min="13574" max="13574" width="13.85546875" customWidth="1"/>
    <col min="13575" max="13575" width="13.28515625" customWidth="1"/>
    <col min="13825" max="13825" width="111" customWidth="1"/>
    <col min="13826" max="13826" width="11.85546875" customWidth="1"/>
    <col min="13827" max="13827" width="12.7109375" customWidth="1"/>
    <col min="13828" max="13828" width="10.42578125" customWidth="1"/>
    <col min="13829" max="13829" width="16" customWidth="1"/>
    <col min="13830" max="13830" width="13.85546875" customWidth="1"/>
    <col min="13831" max="13831" width="13.28515625" customWidth="1"/>
    <col min="14081" max="14081" width="111" customWidth="1"/>
    <col min="14082" max="14082" width="11.85546875" customWidth="1"/>
    <col min="14083" max="14083" width="12.7109375" customWidth="1"/>
    <col min="14084" max="14084" width="10.42578125" customWidth="1"/>
    <col min="14085" max="14085" width="16" customWidth="1"/>
    <col min="14086" max="14086" width="13.85546875" customWidth="1"/>
    <col min="14087" max="14087" width="13.28515625" customWidth="1"/>
    <col min="14337" max="14337" width="111" customWidth="1"/>
    <col min="14338" max="14338" width="11.85546875" customWidth="1"/>
    <col min="14339" max="14339" width="12.7109375" customWidth="1"/>
    <col min="14340" max="14340" width="10.42578125" customWidth="1"/>
    <col min="14341" max="14341" width="16" customWidth="1"/>
    <col min="14342" max="14342" width="13.85546875" customWidth="1"/>
    <col min="14343" max="14343" width="13.28515625" customWidth="1"/>
    <col min="14593" max="14593" width="111" customWidth="1"/>
    <col min="14594" max="14594" width="11.85546875" customWidth="1"/>
    <col min="14595" max="14595" width="12.7109375" customWidth="1"/>
    <col min="14596" max="14596" width="10.42578125" customWidth="1"/>
    <col min="14597" max="14597" width="16" customWidth="1"/>
    <col min="14598" max="14598" width="13.85546875" customWidth="1"/>
    <col min="14599" max="14599" width="13.28515625" customWidth="1"/>
    <col min="14849" max="14849" width="111" customWidth="1"/>
    <col min="14850" max="14850" width="11.85546875" customWidth="1"/>
    <col min="14851" max="14851" width="12.7109375" customWidth="1"/>
    <col min="14852" max="14852" width="10.42578125" customWidth="1"/>
    <col min="14853" max="14853" width="16" customWidth="1"/>
    <col min="14854" max="14854" width="13.85546875" customWidth="1"/>
    <col min="14855" max="14855" width="13.28515625" customWidth="1"/>
    <col min="15105" max="15105" width="111" customWidth="1"/>
    <col min="15106" max="15106" width="11.85546875" customWidth="1"/>
    <col min="15107" max="15107" width="12.7109375" customWidth="1"/>
    <col min="15108" max="15108" width="10.42578125" customWidth="1"/>
    <col min="15109" max="15109" width="16" customWidth="1"/>
    <col min="15110" max="15110" width="13.85546875" customWidth="1"/>
    <col min="15111" max="15111" width="13.28515625" customWidth="1"/>
    <col min="15361" max="15361" width="111" customWidth="1"/>
    <col min="15362" max="15362" width="11.85546875" customWidth="1"/>
    <col min="15363" max="15363" width="12.7109375" customWidth="1"/>
    <col min="15364" max="15364" width="10.42578125" customWidth="1"/>
    <col min="15365" max="15365" width="16" customWidth="1"/>
    <col min="15366" max="15366" width="13.85546875" customWidth="1"/>
    <col min="15367" max="15367" width="13.28515625" customWidth="1"/>
    <col min="15617" max="15617" width="111" customWidth="1"/>
    <col min="15618" max="15618" width="11.85546875" customWidth="1"/>
    <col min="15619" max="15619" width="12.7109375" customWidth="1"/>
    <col min="15620" max="15620" width="10.42578125" customWidth="1"/>
    <col min="15621" max="15621" width="16" customWidth="1"/>
    <col min="15622" max="15622" width="13.85546875" customWidth="1"/>
    <col min="15623" max="15623" width="13.28515625" customWidth="1"/>
    <col min="15873" max="15873" width="111" customWidth="1"/>
    <col min="15874" max="15874" width="11.85546875" customWidth="1"/>
    <col min="15875" max="15875" width="12.7109375" customWidth="1"/>
    <col min="15876" max="15876" width="10.42578125" customWidth="1"/>
    <col min="15877" max="15877" width="16" customWidth="1"/>
    <col min="15878" max="15878" width="13.85546875" customWidth="1"/>
    <col min="15879" max="15879" width="13.28515625" customWidth="1"/>
    <col min="16129" max="16129" width="111" customWidth="1"/>
    <col min="16130" max="16130" width="11.85546875" customWidth="1"/>
    <col min="16131" max="16131" width="12.7109375" customWidth="1"/>
    <col min="16132" max="16132" width="10.42578125" customWidth="1"/>
    <col min="16133" max="16133" width="16" customWidth="1"/>
    <col min="16134" max="16134" width="13.85546875" customWidth="1"/>
    <col min="16135" max="16135" width="13.28515625" customWidth="1"/>
  </cols>
  <sheetData>
    <row r="1" spans="1:8" ht="15.75">
      <c r="B1" s="1" t="s">
        <v>142</v>
      </c>
      <c r="C1" s="2"/>
      <c r="D1" s="2"/>
      <c r="E1" s="2"/>
    </row>
    <row r="2" spans="1:8">
      <c r="B2" s="3" t="s">
        <v>143</v>
      </c>
      <c r="C2" s="4"/>
      <c r="D2" s="4"/>
      <c r="E2" s="4"/>
      <c r="F2" s="4"/>
      <c r="G2" s="4"/>
    </row>
    <row r="3" spans="1:8" ht="37.5" customHeight="1">
      <c r="A3" s="45" t="s">
        <v>144</v>
      </c>
      <c r="B3" s="45"/>
      <c r="C3" s="45"/>
      <c r="D3" s="45"/>
      <c r="E3" s="45"/>
      <c r="F3" s="45"/>
      <c r="G3" s="45"/>
      <c r="H3" s="46"/>
    </row>
    <row r="4" spans="1:8" ht="15.75">
      <c r="A4" s="47"/>
    </row>
    <row r="6" spans="1:8">
      <c r="A6" s="48" t="s">
        <v>0</v>
      </c>
      <c r="B6" s="49" t="s">
        <v>1</v>
      </c>
      <c r="C6" s="49" t="s">
        <v>2</v>
      </c>
      <c r="D6" s="50" t="s">
        <v>3</v>
      </c>
      <c r="E6" s="51" t="s">
        <v>4</v>
      </c>
      <c r="F6" s="51" t="s">
        <v>5</v>
      </c>
      <c r="G6" s="51" t="s">
        <v>6</v>
      </c>
    </row>
    <row r="7" spans="1:8">
      <c r="A7" s="52"/>
      <c r="B7" s="53"/>
      <c r="C7" s="53"/>
      <c r="D7" s="54"/>
      <c r="E7" s="55"/>
      <c r="F7" s="56"/>
      <c r="G7" s="56"/>
    </row>
    <row r="8" spans="1:8" ht="15" customHeight="1">
      <c r="A8" s="57" t="s">
        <v>7</v>
      </c>
      <c r="B8" s="58">
        <v>100</v>
      </c>
      <c r="C8" s="59"/>
      <c r="D8" s="59"/>
      <c r="E8" s="60">
        <f>E9+E13+E27+E41+E47+E51</f>
        <v>28831.300000000003</v>
      </c>
      <c r="F8" s="60">
        <f>F9+F13+F27+F41+F47+F51</f>
        <v>3838.7</v>
      </c>
      <c r="G8" s="61">
        <f t="shared" ref="G8:G71" si="0">ROUND(F8/E8*100,1)</f>
        <v>13.3</v>
      </c>
    </row>
    <row r="9" spans="1:8" ht="15" customHeight="1">
      <c r="A9" s="9" t="s">
        <v>8</v>
      </c>
      <c r="B9" s="10">
        <v>102</v>
      </c>
      <c r="C9" s="11"/>
      <c r="D9" s="11"/>
      <c r="E9" s="7">
        <f t="shared" ref="E9:F11" si="1">E10</f>
        <v>1044.3</v>
      </c>
      <c r="F9" s="7">
        <f t="shared" si="1"/>
        <v>168.9</v>
      </c>
      <c r="G9" s="8">
        <f t="shared" si="0"/>
        <v>16.2</v>
      </c>
    </row>
    <row r="10" spans="1:8">
      <c r="A10" s="12" t="s">
        <v>9</v>
      </c>
      <c r="B10" s="13">
        <v>102</v>
      </c>
      <c r="C10" s="14" t="s">
        <v>10</v>
      </c>
      <c r="D10" s="14"/>
      <c r="E10" s="15">
        <f t="shared" si="1"/>
        <v>1044.3</v>
      </c>
      <c r="F10" s="38">
        <f t="shared" si="1"/>
        <v>168.9</v>
      </c>
      <c r="G10" s="16">
        <f t="shared" si="0"/>
        <v>16.2</v>
      </c>
    </row>
    <row r="11" spans="1:8" ht="25.5">
      <c r="A11" s="17" t="s">
        <v>11</v>
      </c>
      <c r="B11" s="13">
        <v>102</v>
      </c>
      <c r="C11" s="14" t="s">
        <v>10</v>
      </c>
      <c r="D11" s="14" t="s">
        <v>12</v>
      </c>
      <c r="E11" s="15">
        <f t="shared" si="1"/>
        <v>1044.3</v>
      </c>
      <c r="F11" s="38">
        <f t="shared" si="1"/>
        <v>168.9</v>
      </c>
      <c r="G11" s="16">
        <f t="shared" si="0"/>
        <v>16.2</v>
      </c>
    </row>
    <row r="12" spans="1:8" ht="25.5" customHeight="1">
      <c r="A12" s="17" t="s">
        <v>13</v>
      </c>
      <c r="B12" s="13">
        <v>102</v>
      </c>
      <c r="C12" s="14" t="s">
        <v>10</v>
      </c>
      <c r="D12" s="14" t="s">
        <v>14</v>
      </c>
      <c r="E12" s="15">
        <v>1044.3</v>
      </c>
      <c r="F12" s="62">
        <v>168.9</v>
      </c>
      <c r="G12" s="16">
        <f t="shared" si="0"/>
        <v>16.2</v>
      </c>
    </row>
    <row r="13" spans="1:8" ht="25.5">
      <c r="A13" s="9" t="s">
        <v>15</v>
      </c>
      <c r="B13" s="10">
        <v>103</v>
      </c>
      <c r="C13" s="11"/>
      <c r="D13" s="11"/>
      <c r="E13" s="7">
        <f>E14+E17+E20</f>
        <v>3841.1</v>
      </c>
      <c r="F13" s="7">
        <f>F14+F17+F20</f>
        <v>579.20000000000005</v>
      </c>
      <c r="G13" s="8">
        <f t="shared" si="0"/>
        <v>15.1</v>
      </c>
    </row>
    <row r="14" spans="1:8" ht="38.25" customHeight="1">
      <c r="A14" s="12" t="s">
        <v>16</v>
      </c>
      <c r="B14" s="13">
        <v>103</v>
      </c>
      <c r="C14" s="14" t="s">
        <v>17</v>
      </c>
      <c r="D14" s="19"/>
      <c r="E14" s="15">
        <f>E15</f>
        <v>897.3</v>
      </c>
      <c r="F14" s="38">
        <f>F15</f>
        <v>154.19999999999999</v>
      </c>
      <c r="G14" s="16">
        <f t="shared" si="0"/>
        <v>17.2</v>
      </c>
    </row>
    <row r="15" spans="1:8" ht="25.5">
      <c r="A15" s="17" t="s">
        <v>11</v>
      </c>
      <c r="B15" s="13">
        <v>103</v>
      </c>
      <c r="C15" s="14" t="s">
        <v>17</v>
      </c>
      <c r="D15" s="19" t="s">
        <v>12</v>
      </c>
      <c r="E15" s="15">
        <f>E16</f>
        <v>897.3</v>
      </c>
      <c r="F15" s="38">
        <f>F16</f>
        <v>154.19999999999999</v>
      </c>
      <c r="G15" s="16">
        <f t="shared" si="0"/>
        <v>17.2</v>
      </c>
    </row>
    <row r="16" spans="1:8">
      <c r="A16" s="17" t="s">
        <v>13</v>
      </c>
      <c r="B16" s="13">
        <v>103</v>
      </c>
      <c r="C16" s="14" t="s">
        <v>17</v>
      </c>
      <c r="D16" s="19" t="s">
        <v>14</v>
      </c>
      <c r="E16" s="15">
        <v>897.3</v>
      </c>
      <c r="F16" s="62">
        <v>154.19999999999999</v>
      </c>
      <c r="G16" s="16">
        <f t="shared" si="0"/>
        <v>17.2</v>
      </c>
    </row>
    <row r="17" spans="1:7">
      <c r="A17" s="12" t="s">
        <v>18</v>
      </c>
      <c r="B17" s="13">
        <v>103</v>
      </c>
      <c r="C17" s="14" t="s">
        <v>19</v>
      </c>
      <c r="D17" s="14"/>
      <c r="E17" s="15">
        <f>E18</f>
        <v>239.2</v>
      </c>
      <c r="F17" s="38">
        <f>F18</f>
        <v>0</v>
      </c>
      <c r="G17" s="20">
        <f t="shared" si="0"/>
        <v>0</v>
      </c>
    </row>
    <row r="18" spans="1:7" ht="38.25" customHeight="1">
      <c r="A18" s="17" t="s">
        <v>11</v>
      </c>
      <c r="B18" s="13">
        <v>103</v>
      </c>
      <c r="C18" s="14" t="s">
        <v>19</v>
      </c>
      <c r="D18" s="14" t="s">
        <v>12</v>
      </c>
      <c r="E18" s="15">
        <f>E19</f>
        <v>239.2</v>
      </c>
      <c r="F18" s="38">
        <f>F19</f>
        <v>0</v>
      </c>
      <c r="G18" s="20">
        <f t="shared" si="0"/>
        <v>0</v>
      </c>
    </row>
    <row r="19" spans="1:7">
      <c r="A19" s="17" t="s">
        <v>13</v>
      </c>
      <c r="B19" s="13">
        <v>103</v>
      </c>
      <c r="C19" s="14" t="s">
        <v>19</v>
      </c>
      <c r="D19" s="14" t="s">
        <v>14</v>
      </c>
      <c r="E19" s="15">
        <v>239.2</v>
      </c>
      <c r="F19" s="62">
        <v>0</v>
      </c>
      <c r="G19" s="20">
        <f t="shared" si="0"/>
        <v>0</v>
      </c>
    </row>
    <row r="20" spans="1:7">
      <c r="A20" s="12" t="s">
        <v>20</v>
      </c>
      <c r="B20" s="13">
        <v>103</v>
      </c>
      <c r="C20" s="14" t="s">
        <v>21</v>
      </c>
      <c r="D20" s="14"/>
      <c r="E20" s="15">
        <f>E21+E23+E25</f>
        <v>2704.6</v>
      </c>
      <c r="F20" s="38">
        <f>F21+F23+F25</f>
        <v>425</v>
      </c>
      <c r="G20" s="16">
        <f t="shared" si="0"/>
        <v>15.7</v>
      </c>
    </row>
    <row r="21" spans="1:7" ht="38.25" customHeight="1">
      <c r="A21" s="17" t="s">
        <v>11</v>
      </c>
      <c r="B21" s="13">
        <v>103</v>
      </c>
      <c r="C21" s="14" t="s">
        <v>21</v>
      </c>
      <c r="D21" s="14" t="s">
        <v>12</v>
      </c>
      <c r="E21" s="15">
        <f>E22</f>
        <v>2604.1999999999998</v>
      </c>
      <c r="F21" s="62">
        <f>F22</f>
        <v>400</v>
      </c>
      <c r="G21" s="16">
        <f t="shared" si="0"/>
        <v>15.4</v>
      </c>
    </row>
    <row r="22" spans="1:7">
      <c r="A22" s="17" t="s">
        <v>13</v>
      </c>
      <c r="B22" s="13">
        <v>103</v>
      </c>
      <c r="C22" s="14" t="s">
        <v>21</v>
      </c>
      <c r="D22" s="14" t="s">
        <v>14</v>
      </c>
      <c r="E22" s="15">
        <v>2604.1999999999998</v>
      </c>
      <c r="F22" s="38">
        <v>400</v>
      </c>
      <c r="G22" s="16">
        <f t="shared" si="0"/>
        <v>15.4</v>
      </c>
    </row>
    <row r="23" spans="1:7">
      <c r="A23" s="17" t="s">
        <v>22</v>
      </c>
      <c r="B23" s="13">
        <v>103</v>
      </c>
      <c r="C23" s="14" t="s">
        <v>21</v>
      </c>
      <c r="D23" s="14" t="s">
        <v>23</v>
      </c>
      <c r="E23" s="21">
        <f>E24</f>
        <v>99.4</v>
      </c>
      <c r="F23" s="62">
        <f>F24</f>
        <v>25</v>
      </c>
      <c r="G23" s="16">
        <f t="shared" si="0"/>
        <v>25.2</v>
      </c>
    </row>
    <row r="24" spans="1:7" ht="38.25" customHeight="1">
      <c r="A24" s="17" t="s">
        <v>24</v>
      </c>
      <c r="B24" s="13">
        <v>103</v>
      </c>
      <c r="C24" s="14" t="s">
        <v>21</v>
      </c>
      <c r="D24" s="14" t="s">
        <v>25</v>
      </c>
      <c r="E24" s="21">
        <v>99.4</v>
      </c>
      <c r="F24" s="62">
        <v>25</v>
      </c>
      <c r="G24" s="20">
        <f t="shared" si="0"/>
        <v>25.2</v>
      </c>
    </row>
    <row r="25" spans="1:7">
      <c r="A25" s="17" t="s">
        <v>26</v>
      </c>
      <c r="B25" s="32">
        <v>103</v>
      </c>
      <c r="C25" s="33" t="s">
        <v>21</v>
      </c>
      <c r="D25" s="33" t="s">
        <v>27</v>
      </c>
      <c r="E25" s="34">
        <f>E26</f>
        <v>1</v>
      </c>
      <c r="F25" s="62">
        <f>F26</f>
        <v>0</v>
      </c>
      <c r="G25" s="20">
        <f t="shared" si="0"/>
        <v>0</v>
      </c>
    </row>
    <row r="26" spans="1:7">
      <c r="A26" s="17" t="s">
        <v>28</v>
      </c>
      <c r="B26" s="32">
        <v>103</v>
      </c>
      <c r="C26" s="33" t="s">
        <v>21</v>
      </c>
      <c r="D26" s="33" t="s">
        <v>29</v>
      </c>
      <c r="E26" s="38">
        <v>1</v>
      </c>
      <c r="F26" s="38">
        <v>0</v>
      </c>
      <c r="G26" s="20">
        <f t="shared" si="0"/>
        <v>0</v>
      </c>
    </row>
    <row r="27" spans="1:7" ht="25.5">
      <c r="A27" s="9" t="s">
        <v>33</v>
      </c>
      <c r="B27" s="10">
        <v>104</v>
      </c>
      <c r="C27" s="11"/>
      <c r="D27" s="11"/>
      <c r="E27" s="7">
        <f>E28+E31+E38</f>
        <v>17055.400000000001</v>
      </c>
      <c r="F27" s="63">
        <f>F28+F31+F38</f>
        <v>3072.6</v>
      </c>
      <c r="G27" s="22">
        <f t="shared" si="0"/>
        <v>18</v>
      </c>
    </row>
    <row r="28" spans="1:7">
      <c r="A28" s="64" t="s">
        <v>34</v>
      </c>
      <c r="B28" s="29">
        <v>104</v>
      </c>
      <c r="C28" s="19" t="s">
        <v>35</v>
      </c>
      <c r="D28" s="19"/>
      <c r="E28" s="15">
        <f>E29</f>
        <v>1044.3</v>
      </c>
      <c r="F28" s="15">
        <f>F29</f>
        <v>159.1</v>
      </c>
      <c r="G28" s="16">
        <f t="shared" si="0"/>
        <v>15.2</v>
      </c>
    </row>
    <row r="29" spans="1:7" ht="25.5">
      <c r="A29" s="17" t="s">
        <v>11</v>
      </c>
      <c r="B29" s="29">
        <v>104</v>
      </c>
      <c r="C29" s="19" t="s">
        <v>35</v>
      </c>
      <c r="D29" s="19" t="s">
        <v>12</v>
      </c>
      <c r="E29" s="15">
        <f>E30</f>
        <v>1044.3</v>
      </c>
      <c r="F29" s="30">
        <f>F30</f>
        <v>159.1</v>
      </c>
      <c r="G29" s="16">
        <f t="shared" si="0"/>
        <v>15.2</v>
      </c>
    </row>
    <row r="30" spans="1:7">
      <c r="A30" s="17" t="s">
        <v>13</v>
      </c>
      <c r="B30" s="29">
        <v>104</v>
      </c>
      <c r="C30" s="19" t="s">
        <v>35</v>
      </c>
      <c r="D30" s="19" t="s">
        <v>14</v>
      </c>
      <c r="E30" s="15">
        <v>1044.3</v>
      </c>
      <c r="F30" s="30">
        <v>159.1</v>
      </c>
      <c r="G30" s="16">
        <f t="shared" si="0"/>
        <v>15.2</v>
      </c>
    </row>
    <row r="31" spans="1:7">
      <c r="A31" s="12" t="s">
        <v>36</v>
      </c>
      <c r="B31" s="13">
        <v>104</v>
      </c>
      <c r="C31" s="14" t="s">
        <v>37</v>
      </c>
      <c r="D31" s="31"/>
      <c r="E31" s="15">
        <f>E32+E34+E36</f>
        <v>16005.800000000001</v>
      </c>
      <c r="F31" s="15">
        <f>F32+F34+F36</f>
        <v>2913.5</v>
      </c>
      <c r="G31" s="16">
        <f t="shared" si="0"/>
        <v>18.2</v>
      </c>
    </row>
    <row r="32" spans="1:7" ht="25.5">
      <c r="A32" s="17" t="s">
        <v>11</v>
      </c>
      <c r="B32" s="13">
        <v>104</v>
      </c>
      <c r="C32" s="14" t="s">
        <v>37</v>
      </c>
      <c r="D32" s="14" t="s">
        <v>12</v>
      </c>
      <c r="E32" s="21">
        <f>E33</f>
        <v>14988.7</v>
      </c>
      <c r="F32" s="21">
        <f>F33</f>
        <v>2477.5</v>
      </c>
      <c r="G32" s="16">
        <f t="shared" si="0"/>
        <v>16.5</v>
      </c>
    </row>
    <row r="33" spans="1:7">
      <c r="A33" s="17" t="s">
        <v>13</v>
      </c>
      <c r="B33" s="13">
        <v>104</v>
      </c>
      <c r="C33" s="14" t="s">
        <v>37</v>
      </c>
      <c r="D33" s="14" t="s">
        <v>14</v>
      </c>
      <c r="E33" s="15">
        <v>14988.7</v>
      </c>
      <c r="F33" s="30">
        <v>2477.5</v>
      </c>
      <c r="G33" s="16">
        <f t="shared" si="0"/>
        <v>16.5</v>
      </c>
    </row>
    <row r="34" spans="1:7" ht="45" customHeight="1">
      <c r="A34" s="17" t="s">
        <v>22</v>
      </c>
      <c r="B34" s="13">
        <v>104</v>
      </c>
      <c r="C34" s="14" t="s">
        <v>37</v>
      </c>
      <c r="D34" s="14" t="s">
        <v>23</v>
      </c>
      <c r="E34" s="21">
        <f>E35</f>
        <v>1000.2</v>
      </c>
      <c r="F34" s="18">
        <f>F35</f>
        <v>432.7</v>
      </c>
      <c r="G34" s="16">
        <f t="shared" si="0"/>
        <v>43.3</v>
      </c>
    </row>
    <row r="35" spans="1:7">
      <c r="A35" s="17" t="s">
        <v>24</v>
      </c>
      <c r="B35" s="13">
        <v>104</v>
      </c>
      <c r="C35" s="14" t="s">
        <v>37</v>
      </c>
      <c r="D35" s="14" t="s">
        <v>25</v>
      </c>
      <c r="E35" s="21">
        <v>1000.2</v>
      </c>
      <c r="F35" s="21">
        <v>432.7</v>
      </c>
      <c r="G35" s="16">
        <f t="shared" si="0"/>
        <v>43.3</v>
      </c>
    </row>
    <row r="36" spans="1:7">
      <c r="A36" s="17" t="s">
        <v>26</v>
      </c>
      <c r="B36" s="13">
        <v>104</v>
      </c>
      <c r="C36" s="14" t="s">
        <v>37</v>
      </c>
      <c r="D36" s="14" t="s">
        <v>27</v>
      </c>
      <c r="E36" s="21">
        <f>E37</f>
        <v>16.899999999999999</v>
      </c>
      <c r="F36" s="30">
        <f>F37</f>
        <v>3.3</v>
      </c>
      <c r="G36" s="16">
        <f t="shared" si="0"/>
        <v>19.5</v>
      </c>
    </row>
    <row r="37" spans="1:7">
      <c r="A37" s="17" t="s">
        <v>38</v>
      </c>
      <c r="B37" s="13">
        <v>104</v>
      </c>
      <c r="C37" s="14" t="s">
        <v>37</v>
      </c>
      <c r="D37" s="14" t="s">
        <v>29</v>
      </c>
      <c r="E37" s="21">
        <v>16.899999999999999</v>
      </c>
      <c r="F37" s="30">
        <v>3.3</v>
      </c>
      <c r="G37" s="16">
        <f t="shared" si="0"/>
        <v>19.5</v>
      </c>
    </row>
    <row r="38" spans="1:7">
      <c r="A38" s="64" t="s">
        <v>39</v>
      </c>
      <c r="B38" s="13">
        <v>104</v>
      </c>
      <c r="C38" s="14" t="s">
        <v>40</v>
      </c>
      <c r="D38" s="14"/>
      <c r="E38" s="21">
        <f>E39</f>
        <v>5.3</v>
      </c>
      <c r="F38" s="35">
        <f>F39</f>
        <v>0</v>
      </c>
      <c r="G38" s="20">
        <f t="shared" si="0"/>
        <v>0</v>
      </c>
    </row>
    <row r="39" spans="1:7">
      <c r="A39" s="17" t="s">
        <v>22</v>
      </c>
      <c r="B39" s="13">
        <v>104</v>
      </c>
      <c r="C39" s="14" t="s">
        <v>40</v>
      </c>
      <c r="D39" s="14" t="s">
        <v>23</v>
      </c>
      <c r="E39" s="21">
        <f>E40</f>
        <v>5.3</v>
      </c>
      <c r="F39" s="35">
        <f>F40</f>
        <v>0</v>
      </c>
      <c r="G39" s="20">
        <f t="shared" si="0"/>
        <v>0</v>
      </c>
    </row>
    <row r="40" spans="1:7" ht="42.75" customHeight="1">
      <c r="A40" s="17" t="s">
        <v>24</v>
      </c>
      <c r="B40" s="13">
        <v>104</v>
      </c>
      <c r="C40" s="14" t="s">
        <v>40</v>
      </c>
      <c r="D40" s="14" t="s">
        <v>25</v>
      </c>
      <c r="E40" s="21">
        <v>5.3</v>
      </c>
      <c r="F40" s="35">
        <v>0</v>
      </c>
      <c r="G40" s="20">
        <f t="shared" si="0"/>
        <v>0</v>
      </c>
    </row>
    <row r="41" spans="1:7">
      <c r="A41" s="65" t="s">
        <v>30</v>
      </c>
      <c r="B41" s="5">
        <v>107</v>
      </c>
      <c r="C41" s="6" t="s">
        <v>31</v>
      </c>
      <c r="D41" s="6"/>
      <c r="E41" s="7">
        <f>E42</f>
        <v>4668.5</v>
      </c>
      <c r="F41" s="7">
        <f>F42</f>
        <v>0</v>
      </c>
      <c r="G41" s="22">
        <f t="shared" si="0"/>
        <v>0</v>
      </c>
    </row>
    <row r="42" spans="1:7" ht="45" customHeight="1">
      <c r="A42" s="12" t="s">
        <v>32</v>
      </c>
      <c r="B42" s="13">
        <v>107</v>
      </c>
      <c r="C42" s="14" t="s">
        <v>31</v>
      </c>
      <c r="D42" s="14"/>
      <c r="E42" s="7">
        <f>E43+E45</f>
        <v>4668.5</v>
      </c>
      <c r="F42" s="7">
        <f>F43+F45</f>
        <v>0</v>
      </c>
      <c r="G42" s="25">
        <f t="shared" si="0"/>
        <v>0</v>
      </c>
    </row>
    <row r="43" spans="1:7" ht="25.5">
      <c r="A43" s="17" t="s">
        <v>11</v>
      </c>
      <c r="B43" s="13">
        <v>107</v>
      </c>
      <c r="C43" s="14" t="s">
        <v>31</v>
      </c>
      <c r="D43" s="14" t="s">
        <v>12</v>
      </c>
      <c r="E43" s="15">
        <f>E44</f>
        <v>3561.2</v>
      </c>
      <c r="F43" s="15">
        <f>F44</f>
        <v>0</v>
      </c>
      <c r="G43" s="20">
        <f t="shared" si="0"/>
        <v>0</v>
      </c>
    </row>
    <row r="44" spans="1:7" ht="30" customHeight="1">
      <c r="A44" s="17" t="s">
        <v>13</v>
      </c>
      <c r="B44" s="13">
        <v>107</v>
      </c>
      <c r="C44" s="14" t="s">
        <v>31</v>
      </c>
      <c r="D44" s="14" t="s">
        <v>14</v>
      </c>
      <c r="E44" s="15">
        <v>3561.2</v>
      </c>
      <c r="F44" s="15">
        <v>0</v>
      </c>
      <c r="G44" s="20">
        <f t="shared" si="0"/>
        <v>0</v>
      </c>
    </row>
    <row r="45" spans="1:7" ht="45" customHeight="1">
      <c r="A45" s="17" t="s">
        <v>22</v>
      </c>
      <c r="B45" s="13">
        <v>107</v>
      </c>
      <c r="C45" s="14" t="s">
        <v>31</v>
      </c>
      <c r="D45" s="14" t="s">
        <v>23</v>
      </c>
      <c r="E45" s="15">
        <f>E46</f>
        <v>1107.3</v>
      </c>
      <c r="F45" s="15">
        <f>F46</f>
        <v>0</v>
      </c>
      <c r="G45" s="20">
        <f t="shared" si="0"/>
        <v>0</v>
      </c>
    </row>
    <row r="46" spans="1:7">
      <c r="A46" s="17" t="s">
        <v>24</v>
      </c>
      <c r="B46" s="13">
        <v>107</v>
      </c>
      <c r="C46" s="14" t="s">
        <v>31</v>
      </c>
      <c r="D46" s="14" t="s">
        <v>25</v>
      </c>
      <c r="E46" s="15">
        <v>1107.3</v>
      </c>
      <c r="F46" s="18">
        <v>0</v>
      </c>
      <c r="G46" s="20">
        <f t="shared" si="0"/>
        <v>0</v>
      </c>
    </row>
    <row r="47" spans="1:7">
      <c r="A47" s="9" t="s">
        <v>41</v>
      </c>
      <c r="B47" s="10">
        <v>111</v>
      </c>
      <c r="C47" s="11"/>
      <c r="D47" s="11"/>
      <c r="E47" s="7">
        <f t="shared" ref="E47:F49" si="2">E48</f>
        <v>1246</v>
      </c>
      <c r="F47" s="7">
        <f t="shared" si="2"/>
        <v>0</v>
      </c>
      <c r="G47" s="22">
        <f t="shared" si="0"/>
        <v>0</v>
      </c>
    </row>
    <row r="48" spans="1:7">
      <c r="A48" s="66" t="s">
        <v>42</v>
      </c>
      <c r="B48" s="29">
        <v>111</v>
      </c>
      <c r="C48" s="19" t="s">
        <v>43</v>
      </c>
      <c r="D48" s="11"/>
      <c r="E48" s="15">
        <f t="shared" si="2"/>
        <v>1246</v>
      </c>
      <c r="F48" s="15">
        <f t="shared" si="2"/>
        <v>0</v>
      </c>
      <c r="G48" s="20">
        <f t="shared" si="0"/>
        <v>0</v>
      </c>
    </row>
    <row r="49" spans="1:7">
      <c r="A49" s="17" t="s">
        <v>26</v>
      </c>
      <c r="B49" s="29">
        <v>111</v>
      </c>
      <c r="C49" s="19" t="s">
        <v>43</v>
      </c>
      <c r="D49" s="19" t="s">
        <v>27</v>
      </c>
      <c r="E49" s="15">
        <f t="shared" si="2"/>
        <v>1246</v>
      </c>
      <c r="F49" s="15">
        <f t="shared" si="2"/>
        <v>0</v>
      </c>
      <c r="G49" s="20">
        <f t="shared" si="0"/>
        <v>0</v>
      </c>
    </row>
    <row r="50" spans="1:7">
      <c r="A50" s="67" t="s">
        <v>44</v>
      </c>
      <c r="B50" s="29">
        <v>111</v>
      </c>
      <c r="C50" s="19" t="s">
        <v>43</v>
      </c>
      <c r="D50" s="19" t="s">
        <v>45</v>
      </c>
      <c r="E50" s="15">
        <v>1246</v>
      </c>
      <c r="F50" s="18">
        <v>0</v>
      </c>
      <c r="G50" s="20">
        <f t="shared" si="0"/>
        <v>0</v>
      </c>
    </row>
    <row r="51" spans="1:7">
      <c r="A51" s="68" t="s">
        <v>46</v>
      </c>
      <c r="B51" s="10">
        <v>113</v>
      </c>
      <c r="C51" s="11"/>
      <c r="D51" s="11"/>
      <c r="E51" s="7">
        <f>+E61+E52+E55+E58+E64+E67+E70</f>
        <v>976</v>
      </c>
      <c r="F51" s="7">
        <f>F52+F55+F58+F61+F64+F67+F70</f>
        <v>18</v>
      </c>
      <c r="G51" s="8">
        <f t="shared" si="0"/>
        <v>1.8</v>
      </c>
    </row>
    <row r="52" spans="1:7">
      <c r="A52" s="12" t="s">
        <v>55</v>
      </c>
      <c r="B52" s="13">
        <v>113</v>
      </c>
      <c r="C52" s="14" t="s">
        <v>56</v>
      </c>
      <c r="D52" s="14"/>
      <c r="E52" s="21">
        <f>E53</f>
        <v>72</v>
      </c>
      <c r="F52" s="18">
        <f>F53</f>
        <v>18</v>
      </c>
      <c r="G52" s="20">
        <f>ROUND(F52/E52*100,1)</f>
        <v>25</v>
      </c>
    </row>
    <row r="53" spans="1:7">
      <c r="A53" s="17" t="s">
        <v>26</v>
      </c>
      <c r="B53" s="13">
        <v>113</v>
      </c>
      <c r="C53" s="14" t="s">
        <v>56</v>
      </c>
      <c r="D53" s="14" t="s">
        <v>27</v>
      </c>
      <c r="E53" s="21">
        <f>E54</f>
        <v>72</v>
      </c>
      <c r="F53" s="18">
        <f>F54</f>
        <v>18</v>
      </c>
      <c r="G53" s="20">
        <f>ROUND(F53/E53*100,1)</f>
        <v>25</v>
      </c>
    </row>
    <row r="54" spans="1:7">
      <c r="A54" s="17" t="s">
        <v>28</v>
      </c>
      <c r="B54" s="13">
        <v>113</v>
      </c>
      <c r="C54" s="14" t="s">
        <v>56</v>
      </c>
      <c r="D54" s="14" t="s">
        <v>29</v>
      </c>
      <c r="E54" s="21">
        <v>72</v>
      </c>
      <c r="F54" s="18">
        <v>18</v>
      </c>
      <c r="G54" s="20">
        <f>ROUND(F54/E54*100,1)</f>
        <v>25</v>
      </c>
    </row>
    <row r="55" spans="1:7" ht="25.5">
      <c r="A55" s="64" t="s">
        <v>47</v>
      </c>
      <c r="B55" s="29">
        <v>113</v>
      </c>
      <c r="C55" s="19" t="s">
        <v>48</v>
      </c>
      <c r="D55" s="19"/>
      <c r="E55" s="69">
        <f>E56</f>
        <v>242</v>
      </c>
      <c r="F55" s="15">
        <f>F56</f>
        <v>0</v>
      </c>
      <c r="G55" s="20">
        <f t="shared" si="0"/>
        <v>0</v>
      </c>
    </row>
    <row r="56" spans="1:7">
      <c r="A56" s="17" t="s">
        <v>49</v>
      </c>
      <c r="B56" s="29">
        <v>113</v>
      </c>
      <c r="C56" s="19" t="s">
        <v>48</v>
      </c>
      <c r="D56" s="19" t="s">
        <v>50</v>
      </c>
      <c r="E56" s="69">
        <f>E57</f>
        <v>242</v>
      </c>
      <c r="F56" s="15">
        <f>F57</f>
        <v>0</v>
      </c>
      <c r="G56" s="20">
        <f t="shared" si="0"/>
        <v>0</v>
      </c>
    </row>
    <row r="57" spans="1:7">
      <c r="A57" s="70" t="s">
        <v>51</v>
      </c>
      <c r="B57" s="29">
        <v>113</v>
      </c>
      <c r="C57" s="19" t="s">
        <v>48</v>
      </c>
      <c r="D57" s="19" t="s">
        <v>52</v>
      </c>
      <c r="E57" s="15">
        <v>242</v>
      </c>
      <c r="F57" s="18">
        <v>0</v>
      </c>
      <c r="G57" s="20">
        <f t="shared" si="0"/>
        <v>0</v>
      </c>
    </row>
    <row r="58" spans="1:7">
      <c r="A58" s="64" t="s">
        <v>53</v>
      </c>
      <c r="B58" s="29">
        <v>113</v>
      </c>
      <c r="C58" s="14" t="s">
        <v>54</v>
      </c>
      <c r="D58" s="19"/>
      <c r="E58" s="15">
        <f>E59</f>
        <v>305</v>
      </c>
      <c r="F58" s="15">
        <f>F59</f>
        <v>0</v>
      </c>
      <c r="G58" s="20">
        <f t="shared" si="0"/>
        <v>0</v>
      </c>
    </row>
    <row r="59" spans="1:7">
      <c r="A59" s="17" t="s">
        <v>22</v>
      </c>
      <c r="B59" s="13">
        <v>113</v>
      </c>
      <c r="C59" s="14" t="s">
        <v>54</v>
      </c>
      <c r="D59" s="14" t="s">
        <v>23</v>
      </c>
      <c r="E59" s="21">
        <f>E60</f>
        <v>305</v>
      </c>
      <c r="F59" s="21">
        <f>F60</f>
        <v>0</v>
      </c>
      <c r="G59" s="20">
        <f t="shared" si="0"/>
        <v>0</v>
      </c>
    </row>
    <row r="60" spans="1:7" ht="30" customHeight="1">
      <c r="A60" s="17" t="s">
        <v>24</v>
      </c>
      <c r="B60" s="13">
        <v>113</v>
      </c>
      <c r="C60" s="14" t="s">
        <v>54</v>
      </c>
      <c r="D60" s="14" t="s">
        <v>25</v>
      </c>
      <c r="E60" s="21">
        <v>305</v>
      </c>
      <c r="F60" s="18">
        <v>0</v>
      </c>
      <c r="G60" s="20">
        <f t="shared" si="0"/>
        <v>0</v>
      </c>
    </row>
    <row r="61" spans="1:7">
      <c r="A61" s="71" t="s">
        <v>57</v>
      </c>
      <c r="B61" s="29">
        <v>113</v>
      </c>
      <c r="C61" s="19" t="s">
        <v>58</v>
      </c>
      <c r="D61" s="19"/>
      <c r="E61" s="15">
        <f>E62</f>
        <v>97</v>
      </c>
      <c r="F61" s="15">
        <f>F62</f>
        <v>0</v>
      </c>
      <c r="G61" s="20">
        <f t="shared" si="0"/>
        <v>0</v>
      </c>
    </row>
    <row r="62" spans="1:7">
      <c r="A62" s="17" t="s">
        <v>22</v>
      </c>
      <c r="B62" s="29">
        <v>113</v>
      </c>
      <c r="C62" s="19" t="s">
        <v>58</v>
      </c>
      <c r="D62" s="19" t="s">
        <v>23</v>
      </c>
      <c r="E62" s="15">
        <f>E63</f>
        <v>97</v>
      </c>
      <c r="F62" s="15">
        <f>F63</f>
        <v>0</v>
      </c>
      <c r="G62" s="20">
        <f t="shared" si="0"/>
        <v>0</v>
      </c>
    </row>
    <row r="63" spans="1:7">
      <c r="A63" s="17" t="s">
        <v>24</v>
      </c>
      <c r="B63" s="29">
        <v>113</v>
      </c>
      <c r="C63" s="19" t="s">
        <v>58</v>
      </c>
      <c r="D63" s="19" t="s">
        <v>25</v>
      </c>
      <c r="E63" s="15">
        <v>97</v>
      </c>
      <c r="F63" s="18">
        <v>0</v>
      </c>
      <c r="G63" s="20">
        <f t="shared" si="0"/>
        <v>0</v>
      </c>
    </row>
    <row r="64" spans="1:7" ht="38.25">
      <c r="A64" s="12" t="s">
        <v>59</v>
      </c>
      <c r="B64" s="13">
        <v>113</v>
      </c>
      <c r="C64" s="14" t="s">
        <v>60</v>
      </c>
      <c r="D64" s="14"/>
      <c r="E64" s="15">
        <f>E65</f>
        <v>100</v>
      </c>
      <c r="F64" s="18">
        <f>F65</f>
        <v>0</v>
      </c>
      <c r="G64" s="20">
        <f t="shared" si="0"/>
        <v>0</v>
      </c>
    </row>
    <row r="65" spans="1:7">
      <c r="A65" s="17" t="s">
        <v>22</v>
      </c>
      <c r="B65" s="13">
        <v>113</v>
      </c>
      <c r="C65" s="14" t="s">
        <v>60</v>
      </c>
      <c r="D65" s="14" t="s">
        <v>23</v>
      </c>
      <c r="E65" s="15">
        <f>E66</f>
        <v>100</v>
      </c>
      <c r="F65" s="18">
        <f>F66</f>
        <v>0</v>
      </c>
      <c r="G65" s="20">
        <f t="shared" si="0"/>
        <v>0</v>
      </c>
    </row>
    <row r="66" spans="1:7">
      <c r="A66" s="17" t="s">
        <v>24</v>
      </c>
      <c r="B66" s="13">
        <v>113</v>
      </c>
      <c r="C66" s="14" t="s">
        <v>60</v>
      </c>
      <c r="D66" s="14" t="s">
        <v>25</v>
      </c>
      <c r="E66" s="15">
        <v>100</v>
      </c>
      <c r="F66" s="18">
        <v>0</v>
      </c>
      <c r="G66" s="20">
        <f t="shared" si="0"/>
        <v>0</v>
      </c>
    </row>
    <row r="67" spans="1:7">
      <c r="A67" s="64" t="s">
        <v>61</v>
      </c>
      <c r="B67" s="29">
        <v>113</v>
      </c>
      <c r="C67" s="19" t="s">
        <v>62</v>
      </c>
      <c r="D67" s="19"/>
      <c r="E67" s="15">
        <f>E68</f>
        <v>130</v>
      </c>
      <c r="F67" s="15">
        <f>F68</f>
        <v>0</v>
      </c>
      <c r="G67" s="20">
        <f t="shared" si="0"/>
        <v>0</v>
      </c>
    </row>
    <row r="68" spans="1:7">
      <c r="A68" s="17" t="s">
        <v>22</v>
      </c>
      <c r="B68" s="13">
        <v>113</v>
      </c>
      <c r="C68" s="14" t="s">
        <v>62</v>
      </c>
      <c r="D68" s="14" t="s">
        <v>23</v>
      </c>
      <c r="E68" s="21">
        <f>E69</f>
        <v>130</v>
      </c>
      <c r="F68" s="21">
        <f>F69</f>
        <v>0</v>
      </c>
      <c r="G68" s="20">
        <f t="shared" si="0"/>
        <v>0</v>
      </c>
    </row>
    <row r="69" spans="1:7">
      <c r="A69" s="17" t="s">
        <v>24</v>
      </c>
      <c r="B69" s="13">
        <v>113</v>
      </c>
      <c r="C69" s="14" t="s">
        <v>62</v>
      </c>
      <c r="D69" s="14" t="s">
        <v>25</v>
      </c>
      <c r="E69" s="21">
        <v>130</v>
      </c>
      <c r="F69" s="15">
        <v>0</v>
      </c>
      <c r="G69" s="20">
        <f t="shared" si="0"/>
        <v>0</v>
      </c>
    </row>
    <row r="70" spans="1:7" ht="38.25">
      <c r="A70" s="12" t="s">
        <v>63</v>
      </c>
      <c r="B70" s="13">
        <v>113</v>
      </c>
      <c r="C70" s="14" t="s">
        <v>64</v>
      </c>
      <c r="D70" s="14"/>
      <c r="E70" s="21">
        <f>E71</f>
        <v>30</v>
      </c>
      <c r="F70" s="21">
        <f>F71</f>
        <v>0</v>
      </c>
      <c r="G70" s="20">
        <f t="shared" si="0"/>
        <v>0</v>
      </c>
    </row>
    <row r="71" spans="1:7">
      <c r="A71" s="17" t="s">
        <v>22</v>
      </c>
      <c r="B71" s="13">
        <v>113</v>
      </c>
      <c r="C71" s="14" t="s">
        <v>64</v>
      </c>
      <c r="D71" s="14" t="s">
        <v>23</v>
      </c>
      <c r="E71" s="21">
        <f>E72</f>
        <v>30</v>
      </c>
      <c r="F71" s="21">
        <f>F72</f>
        <v>0</v>
      </c>
      <c r="G71" s="20">
        <f t="shared" si="0"/>
        <v>0</v>
      </c>
    </row>
    <row r="72" spans="1:7">
      <c r="A72" s="17" t="s">
        <v>24</v>
      </c>
      <c r="B72" s="13">
        <v>113</v>
      </c>
      <c r="C72" s="14" t="s">
        <v>64</v>
      </c>
      <c r="D72" s="14" t="s">
        <v>25</v>
      </c>
      <c r="E72" s="21">
        <v>30</v>
      </c>
      <c r="F72" s="18">
        <v>0</v>
      </c>
      <c r="G72" s="20">
        <f t="shared" ref="G72:G135" si="3">ROUND(F72/E72*100,1)</f>
        <v>0</v>
      </c>
    </row>
    <row r="73" spans="1:7">
      <c r="A73" s="9" t="s">
        <v>65</v>
      </c>
      <c r="B73" s="28">
        <v>300</v>
      </c>
      <c r="C73" s="27"/>
      <c r="D73" s="27"/>
      <c r="E73" s="24">
        <f t="shared" ref="E73:F76" si="4">E74</f>
        <v>101</v>
      </c>
      <c r="F73" s="24">
        <f t="shared" si="4"/>
        <v>0</v>
      </c>
      <c r="G73" s="25">
        <f t="shared" si="3"/>
        <v>0</v>
      </c>
    </row>
    <row r="74" spans="1:7">
      <c r="A74" s="72" t="s">
        <v>66</v>
      </c>
      <c r="B74" s="10">
        <v>309</v>
      </c>
      <c r="C74" s="11" t="s">
        <v>67</v>
      </c>
      <c r="D74" s="11"/>
      <c r="E74" s="7">
        <f t="shared" si="4"/>
        <v>101</v>
      </c>
      <c r="F74" s="7">
        <f t="shared" si="4"/>
        <v>0</v>
      </c>
      <c r="G74" s="22">
        <f t="shared" si="3"/>
        <v>0</v>
      </c>
    </row>
    <row r="75" spans="1:7" ht="25.5">
      <c r="A75" s="70" t="s">
        <v>68</v>
      </c>
      <c r="B75" s="29">
        <v>309</v>
      </c>
      <c r="C75" s="19" t="s">
        <v>67</v>
      </c>
      <c r="D75" s="19"/>
      <c r="E75" s="15">
        <f t="shared" si="4"/>
        <v>101</v>
      </c>
      <c r="F75" s="15">
        <f t="shared" si="4"/>
        <v>0</v>
      </c>
      <c r="G75" s="20">
        <f t="shared" si="3"/>
        <v>0</v>
      </c>
    </row>
    <row r="76" spans="1:7">
      <c r="A76" s="17" t="s">
        <v>22</v>
      </c>
      <c r="B76" s="29">
        <v>309</v>
      </c>
      <c r="C76" s="19" t="s">
        <v>67</v>
      </c>
      <c r="D76" s="19" t="s">
        <v>23</v>
      </c>
      <c r="E76" s="15">
        <f t="shared" si="4"/>
        <v>101</v>
      </c>
      <c r="F76" s="15">
        <f t="shared" si="4"/>
        <v>0</v>
      </c>
      <c r="G76" s="20">
        <f t="shared" si="3"/>
        <v>0</v>
      </c>
    </row>
    <row r="77" spans="1:7">
      <c r="A77" s="17" t="s">
        <v>24</v>
      </c>
      <c r="B77" s="29">
        <v>309</v>
      </c>
      <c r="C77" s="19" t="s">
        <v>67</v>
      </c>
      <c r="D77" s="19" t="s">
        <v>25</v>
      </c>
      <c r="E77" s="15">
        <v>101</v>
      </c>
      <c r="F77" s="18">
        <v>0</v>
      </c>
      <c r="G77" s="20">
        <f t="shared" si="3"/>
        <v>0</v>
      </c>
    </row>
    <row r="78" spans="1:7">
      <c r="A78" s="9" t="s">
        <v>69</v>
      </c>
      <c r="B78" s="10">
        <v>400</v>
      </c>
      <c r="C78" s="11"/>
      <c r="D78" s="11"/>
      <c r="E78" s="7">
        <f t="shared" ref="E78:F81" si="5">E79</f>
        <v>296.39999999999998</v>
      </c>
      <c r="F78" s="7">
        <f t="shared" si="5"/>
        <v>0</v>
      </c>
      <c r="G78" s="22">
        <f t="shared" si="3"/>
        <v>0</v>
      </c>
    </row>
    <row r="79" spans="1:7">
      <c r="A79" s="9" t="s">
        <v>70</v>
      </c>
      <c r="B79" s="10">
        <v>401</v>
      </c>
      <c r="C79" s="11"/>
      <c r="D79" s="11"/>
      <c r="E79" s="7">
        <f t="shared" si="5"/>
        <v>296.39999999999998</v>
      </c>
      <c r="F79" s="7">
        <f t="shared" si="5"/>
        <v>0</v>
      </c>
      <c r="G79" s="22">
        <f t="shared" si="3"/>
        <v>0</v>
      </c>
    </row>
    <row r="80" spans="1:7" ht="25.5">
      <c r="A80" s="64" t="s">
        <v>71</v>
      </c>
      <c r="B80" s="29">
        <v>401</v>
      </c>
      <c r="C80" s="19" t="s">
        <v>72</v>
      </c>
      <c r="D80" s="19"/>
      <c r="E80" s="15">
        <f t="shared" si="5"/>
        <v>296.39999999999998</v>
      </c>
      <c r="F80" s="15">
        <f t="shared" si="5"/>
        <v>0</v>
      </c>
      <c r="G80" s="20">
        <f t="shared" si="3"/>
        <v>0</v>
      </c>
    </row>
    <row r="81" spans="1:7">
      <c r="A81" s="70" t="s">
        <v>26</v>
      </c>
      <c r="B81" s="29">
        <v>401</v>
      </c>
      <c r="C81" s="19" t="s">
        <v>72</v>
      </c>
      <c r="D81" s="19" t="s">
        <v>27</v>
      </c>
      <c r="E81" s="15">
        <f t="shared" si="5"/>
        <v>296.39999999999998</v>
      </c>
      <c r="F81" s="15">
        <f t="shared" si="5"/>
        <v>0</v>
      </c>
      <c r="G81" s="20">
        <f t="shared" si="3"/>
        <v>0</v>
      </c>
    </row>
    <row r="82" spans="1:7">
      <c r="A82" s="70" t="s">
        <v>73</v>
      </c>
      <c r="B82" s="29">
        <v>401</v>
      </c>
      <c r="C82" s="19" t="s">
        <v>72</v>
      </c>
      <c r="D82" s="19" t="s">
        <v>74</v>
      </c>
      <c r="E82" s="15">
        <v>296.39999999999998</v>
      </c>
      <c r="F82" s="18">
        <v>0</v>
      </c>
      <c r="G82" s="20">
        <f t="shared" si="3"/>
        <v>0</v>
      </c>
    </row>
    <row r="83" spans="1:7" ht="15.75">
      <c r="A83" s="9" t="s">
        <v>75</v>
      </c>
      <c r="B83" s="10">
        <v>500</v>
      </c>
      <c r="C83" s="11"/>
      <c r="D83" s="11"/>
      <c r="E83" s="7">
        <f>E84</f>
        <v>55932.7</v>
      </c>
      <c r="F83" s="7">
        <f>F84</f>
        <v>0</v>
      </c>
      <c r="G83" s="36">
        <f t="shared" si="3"/>
        <v>0</v>
      </c>
    </row>
    <row r="84" spans="1:7">
      <c r="A84" s="9" t="s">
        <v>76</v>
      </c>
      <c r="B84" s="10">
        <v>503</v>
      </c>
      <c r="C84" s="11"/>
      <c r="D84" s="11"/>
      <c r="E84" s="7">
        <f>E85+E88+E91+E94+E97+E100+E103+E106+E109+E112+E115</f>
        <v>55932.7</v>
      </c>
      <c r="F84" s="7">
        <f>F85+F87+F88+F94++F97+F100+F103+F106+F112+F115</f>
        <v>0</v>
      </c>
      <c r="G84" s="22">
        <f t="shared" si="3"/>
        <v>0</v>
      </c>
    </row>
    <row r="85" spans="1:7" ht="25.5">
      <c r="A85" s="64" t="s">
        <v>77</v>
      </c>
      <c r="B85" s="29">
        <v>503</v>
      </c>
      <c r="C85" s="19" t="s">
        <v>78</v>
      </c>
      <c r="D85" s="19"/>
      <c r="E85" s="15">
        <f>E86</f>
        <v>18782.099999999999</v>
      </c>
      <c r="F85" s="15">
        <f>F86</f>
        <v>0</v>
      </c>
      <c r="G85" s="20">
        <f t="shared" si="3"/>
        <v>0</v>
      </c>
    </row>
    <row r="86" spans="1:7">
      <c r="A86" s="17" t="s">
        <v>22</v>
      </c>
      <c r="B86" s="29">
        <v>503</v>
      </c>
      <c r="C86" s="19" t="s">
        <v>78</v>
      </c>
      <c r="D86" s="19" t="s">
        <v>23</v>
      </c>
      <c r="E86" s="15">
        <f>E87</f>
        <v>18782.099999999999</v>
      </c>
      <c r="F86" s="18">
        <f>F87</f>
        <v>0</v>
      </c>
      <c r="G86" s="20">
        <f t="shared" si="3"/>
        <v>0</v>
      </c>
    </row>
    <row r="87" spans="1:7" ht="45" customHeight="1">
      <c r="A87" s="17" t="s">
        <v>24</v>
      </c>
      <c r="B87" s="29">
        <v>503</v>
      </c>
      <c r="C87" s="19" t="s">
        <v>78</v>
      </c>
      <c r="D87" s="19" t="s">
        <v>25</v>
      </c>
      <c r="E87" s="15">
        <v>18782.099999999999</v>
      </c>
      <c r="F87" s="15">
        <v>0</v>
      </c>
      <c r="G87" s="20">
        <f t="shared" si="3"/>
        <v>0</v>
      </c>
    </row>
    <row r="88" spans="1:7">
      <c r="A88" s="64" t="s">
        <v>79</v>
      </c>
      <c r="B88" s="29">
        <v>503</v>
      </c>
      <c r="C88" s="19" t="s">
        <v>80</v>
      </c>
      <c r="D88" s="19"/>
      <c r="E88" s="15">
        <f>E89</f>
        <v>9207</v>
      </c>
      <c r="F88" s="15">
        <f>F89</f>
        <v>0</v>
      </c>
      <c r="G88" s="20">
        <f t="shared" si="3"/>
        <v>0</v>
      </c>
    </row>
    <row r="89" spans="1:7">
      <c r="A89" s="17" t="s">
        <v>22</v>
      </c>
      <c r="B89" s="29">
        <v>503</v>
      </c>
      <c r="C89" s="19" t="s">
        <v>80</v>
      </c>
      <c r="D89" s="19" t="s">
        <v>23</v>
      </c>
      <c r="E89" s="15">
        <f>E90</f>
        <v>9207</v>
      </c>
      <c r="F89" s="15">
        <f>F90</f>
        <v>0</v>
      </c>
      <c r="G89" s="20">
        <f t="shared" si="3"/>
        <v>0</v>
      </c>
    </row>
    <row r="90" spans="1:7">
      <c r="A90" s="17" t="s">
        <v>24</v>
      </c>
      <c r="B90" s="29">
        <v>503</v>
      </c>
      <c r="C90" s="19" t="s">
        <v>80</v>
      </c>
      <c r="D90" s="19" t="s">
        <v>25</v>
      </c>
      <c r="E90" s="15">
        <v>9207</v>
      </c>
      <c r="F90" s="18">
        <v>0</v>
      </c>
      <c r="G90" s="20">
        <f t="shared" si="3"/>
        <v>0</v>
      </c>
    </row>
    <row r="91" spans="1:7" ht="25.5">
      <c r="A91" s="64" t="s">
        <v>81</v>
      </c>
      <c r="B91" s="13">
        <v>503</v>
      </c>
      <c r="C91" s="14" t="s">
        <v>82</v>
      </c>
      <c r="D91" s="14"/>
      <c r="E91" s="15">
        <f>E92</f>
        <v>903.5</v>
      </c>
      <c r="F91" s="18">
        <f>F92</f>
        <v>0</v>
      </c>
      <c r="G91" s="20">
        <f t="shared" si="3"/>
        <v>0</v>
      </c>
    </row>
    <row r="92" spans="1:7">
      <c r="A92" s="17" t="s">
        <v>22</v>
      </c>
      <c r="B92" s="13">
        <v>503</v>
      </c>
      <c r="C92" s="14" t="s">
        <v>82</v>
      </c>
      <c r="D92" s="14" t="s">
        <v>23</v>
      </c>
      <c r="E92" s="15">
        <f>E93</f>
        <v>903.5</v>
      </c>
      <c r="F92" s="18">
        <f>F93</f>
        <v>0</v>
      </c>
      <c r="G92" s="20">
        <f t="shared" si="3"/>
        <v>0</v>
      </c>
    </row>
    <row r="93" spans="1:7">
      <c r="A93" s="17" t="s">
        <v>24</v>
      </c>
      <c r="B93" s="13">
        <v>503</v>
      </c>
      <c r="C93" s="14" t="s">
        <v>82</v>
      </c>
      <c r="D93" s="14" t="s">
        <v>25</v>
      </c>
      <c r="E93" s="15">
        <v>903.5</v>
      </c>
      <c r="F93" s="18">
        <v>0</v>
      </c>
      <c r="G93" s="20">
        <f t="shared" si="3"/>
        <v>0</v>
      </c>
    </row>
    <row r="94" spans="1:7">
      <c r="A94" s="64" t="s">
        <v>83</v>
      </c>
      <c r="B94" s="39">
        <v>503</v>
      </c>
      <c r="C94" s="37" t="s">
        <v>84</v>
      </c>
      <c r="D94" s="37"/>
      <c r="E94" s="38">
        <f>E95</f>
        <v>22585.599999999999</v>
      </c>
      <c r="F94" s="38">
        <f>F95</f>
        <v>0</v>
      </c>
      <c r="G94" s="20">
        <f t="shared" si="3"/>
        <v>0</v>
      </c>
    </row>
    <row r="95" spans="1:7">
      <c r="A95" s="23" t="s">
        <v>22</v>
      </c>
      <c r="B95" s="39">
        <v>503</v>
      </c>
      <c r="C95" s="37" t="s">
        <v>84</v>
      </c>
      <c r="D95" s="37" t="s">
        <v>23</v>
      </c>
      <c r="E95" s="38">
        <f>E96</f>
        <v>22585.599999999999</v>
      </c>
      <c r="F95" s="38">
        <f>F96</f>
        <v>0</v>
      </c>
      <c r="G95" s="20">
        <f t="shared" si="3"/>
        <v>0</v>
      </c>
    </row>
    <row r="96" spans="1:7">
      <c r="A96" s="23" t="s">
        <v>24</v>
      </c>
      <c r="B96" s="39">
        <v>503</v>
      </c>
      <c r="C96" s="37" t="s">
        <v>84</v>
      </c>
      <c r="D96" s="37" t="s">
        <v>25</v>
      </c>
      <c r="E96" s="38">
        <v>22585.599999999999</v>
      </c>
      <c r="F96" s="35">
        <v>0</v>
      </c>
      <c r="G96" s="20">
        <f t="shared" si="3"/>
        <v>0</v>
      </c>
    </row>
    <row r="97" spans="1:7">
      <c r="A97" s="64" t="s">
        <v>85</v>
      </c>
      <c r="B97" s="29">
        <v>503</v>
      </c>
      <c r="C97" s="19" t="s">
        <v>86</v>
      </c>
      <c r="D97" s="19"/>
      <c r="E97" s="15">
        <f>E98</f>
        <v>100</v>
      </c>
      <c r="F97" s="15">
        <f>F98</f>
        <v>0</v>
      </c>
      <c r="G97" s="20">
        <f t="shared" si="3"/>
        <v>0</v>
      </c>
    </row>
    <row r="98" spans="1:7">
      <c r="A98" s="17" t="s">
        <v>22</v>
      </c>
      <c r="B98" s="29">
        <v>503</v>
      </c>
      <c r="C98" s="19" t="s">
        <v>86</v>
      </c>
      <c r="D98" s="19" t="s">
        <v>23</v>
      </c>
      <c r="E98" s="15">
        <f>E99</f>
        <v>100</v>
      </c>
      <c r="F98" s="15">
        <f>F99</f>
        <v>0</v>
      </c>
      <c r="G98" s="20">
        <f t="shared" si="3"/>
        <v>0</v>
      </c>
    </row>
    <row r="99" spans="1:7">
      <c r="A99" s="17" t="s">
        <v>24</v>
      </c>
      <c r="B99" s="29">
        <v>503</v>
      </c>
      <c r="C99" s="19" t="s">
        <v>86</v>
      </c>
      <c r="D99" s="19" t="s">
        <v>25</v>
      </c>
      <c r="E99" s="15">
        <v>100</v>
      </c>
      <c r="F99" s="18">
        <v>0</v>
      </c>
      <c r="G99" s="20">
        <f t="shared" si="3"/>
        <v>0</v>
      </c>
    </row>
    <row r="100" spans="1:7">
      <c r="A100" s="12" t="s">
        <v>87</v>
      </c>
      <c r="B100" s="13">
        <v>503</v>
      </c>
      <c r="C100" s="14" t="s">
        <v>88</v>
      </c>
      <c r="D100" s="14"/>
      <c r="E100" s="21">
        <f>E101</f>
        <v>500</v>
      </c>
      <c r="F100" s="34">
        <f>F101</f>
        <v>0</v>
      </c>
      <c r="G100" s="20">
        <f t="shared" si="3"/>
        <v>0</v>
      </c>
    </row>
    <row r="101" spans="1:7" ht="30" customHeight="1">
      <c r="A101" s="17" t="s">
        <v>22</v>
      </c>
      <c r="B101" s="13">
        <v>503</v>
      </c>
      <c r="C101" s="14" t="s">
        <v>88</v>
      </c>
      <c r="D101" s="14" t="s">
        <v>23</v>
      </c>
      <c r="E101" s="21">
        <f>E102</f>
        <v>500</v>
      </c>
      <c r="F101" s="34">
        <f>F102</f>
        <v>0</v>
      </c>
      <c r="G101" s="20">
        <f t="shared" si="3"/>
        <v>0</v>
      </c>
    </row>
    <row r="102" spans="1:7">
      <c r="A102" s="17" t="s">
        <v>24</v>
      </c>
      <c r="B102" s="13">
        <v>503</v>
      </c>
      <c r="C102" s="14" t="s">
        <v>88</v>
      </c>
      <c r="D102" s="14" t="s">
        <v>25</v>
      </c>
      <c r="E102" s="21">
        <v>500</v>
      </c>
      <c r="F102" s="35">
        <v>0</v>
      </c>
      <c r="G102" s="20">
        <f t="shared" si="3"/>
        <v>0</v>
      </c>
    </row>
    <row r="103" spans="1:7">
      <c r="A103" s="12" t="s">
        <v>89</v>
      </c>
      <c r="B103" s="13">
        <v>503</v>
      </c>
      <c r="C103" s="14" t="s">
        <v>90</v>
      </c>
      <c r="D103" s="14"/>
      <c r="E103" s="21">
        <f>E104</f>
        <v>830</v>
      </c>
      <c r="F103" s="21">
        <f>F104</f>
        <v>0</v>
      </c>
      <c r="G103" s="20">
        <f t="shared" si="3"/>
        <v>0</v>
      </c>
    </row>
    <row r="104" spans="1:7" ht="30" customHeight="1">
      <c r="A104" s="17" t="s">
        <v>22</v>
      </c>
      <c r="B104" s="13">
        <v>503</v>
      </c>
      <c r="C104" s="14" t="s">
        <v>90</v>
      </c>
      <c r="D104" s="14" t="s">
        <v>23</v>
      </c>
      <c r="E104" s="21">
        <f>E105</f>
        <v>830</v>
      </c>
      <c r="F104" s="21">
        <f>F105</f>
        <v>0</v>
      </c>
      <c r="G104" s="20">
        <f t="shared" si="3"/>
        <v>0</v>
      </c>
    </row>
    <row r="105" spans="1:7">
      <c r="A105" s="17" t="s">
        <v>24</v>
      </c>
      <c r="B105" s="13">
        <v>503</v>
      </c>
      <c r="C105" s="14" t="s">
        <v>90</v>
      </c>
      <c r="D105" s="14" t="s">
        <v>25</v>
      </c>
      <c r="E105" s="21">
        <v>830</v>
      </c>
      <c r="F105" s="18">
        <v>0</v>
      </c>
      <c r="G105" s="20">
        <f t="shared" si="3"/>
        <v>0</v>
      </c>
    </row>
    <row r="106" spans="1:7">
      <c r="A106" s="12" t="s">
        <v>91</v>
      </c>
      <c r="B106" s="13">
        <v>503</v>
      </c>
      <c r="C106" s="14" t="s">
        <v>92</v>
      </c>
      <c r="D106" s="14"/>
      <c r="E106" s="21">
        <f>E107</f>
        <v>100</v>
      </c>
      <c r="F106" s="34">
        <f>F107</f>
        <v>0</v>
      </c>
      <c r="G106" s="20">
        <f t="shared" si="3"/>
        <v>0</v>
      </c>
    </row>
    <row r="107" spans="1:7">
      <c r="A107" s="17" t="s">
        <v>22</v>
      </c>
      <c r="B107" s="13">
        <v>503</v>
      </c>
      <c r="C107" s="14" t="s">
        <v>92</v>
      </c>
      <c r="D107" s="14" t="s">
        <v>23</v>
      </c>
      <c r="E107" s="21">
        <f>E108</f>
        <v>100</v>
      </c>
      <c r="F107" s="34">
        <f>F108</f>
        <v>0</v>
      </c>
      <c r="G107" s="20">
        <f t="shared" si="3"/>
        <v>0</v>
      </c>
    </row>
    <row r="108" spans="1:7">
      <c r="A108" s="17" t="s">
        <v>24</v>
      </c>
      <c r="B108" s="13">
        <v>503</v>
      </c>
      <c r="C108" s="14" t="s">
        <v>92</v>
      </c>
      <c r="D108" s="14" t="s">
        <v>25</v>
      </c>
      <c r="E108" s="21">
        <v>100</v>
      </c>
      <c r="F108" s="35">
        <v>0</v>
      </c>
      <c r="G108" s="20">
        <f t="shared" si="3"/>
        <v>0</v>
      </c>
    </row>
    <row r="109" spans="1:7">
      <c r="A109" s="12" t="s">
        <v>93</v>
      </c>
      <c r="B109" s="13">
        <v>503</v>
      </c>
      <c r="C109" s="14" t="s">
        <v>94</v>
      </c>
      <c r="D109" s="14"/>
      <c r="E109" s="21">
        <f>E110</f>
        <v>1116</v>
      </c>
      <c r="F109" s="35">
        <f>F110</f>
        <v>0</v>
      </c>
      <c r="G109" s="20">
        <f t="shared" si="3"/>
        <v>0</v>
      </c>
    </row>
    <row r="110" spans="1:7">
      <c r="A110" s="17" t="s">
        <v>22</v>
      </c>
      <c r="B110" s="13">
        <v>503</v>
      </c>
      <c r="C110" s="14" t="s">
        <v>94</v>
      </c>
      <c r="D110" s="14" t="s">
        <v>23</v>
      </c>
      <c r="E110" s="21">
        <f>E111</f>
        <v>1116</v>
      </c>
      <c r="F110" s="35">
        <f>F111</f>
        <v>0</v>
      </c>
      <c r="G110" s="20">
        <f t="shared" si="3"/>
        <v>0</v>
      </c>
    </row>
    <row r="111" spans="1:7">
      <c r="A111" s="17" t="s">
        <v>24</v>
      </c>
      <c r="B111" s="13">
        <v>503</v>
      </c>
      <c r="C111" s="14" t="s">
        <v>94</v>
      </c>
      <c r="D111" s="14" t="s">
        <v>25</v>
      </c>
      <c r="E111" s="21">
        <v>1116</v>
      </c>
      <c r="F111" s="35">
        <v>0</v>
      </c>
      <c r="G111" s="20">
        <f t="shared" si="3"/>
        <v>0</v>
      </c>
    </row>
    <row r="112" spans="1:7" ht="38.25">
      <c r="A112" s="64" t="s">
        <v>95</v>
      </c>
      <c r="B112" s="29">
        <v>503</v>
      </c>
      <c r="C112" s="19" t="s">
        <v>96</v>
      </c>
      <c r="D112" s="19"/>
      <c r="E112" s="15">
        <f>E113</f>
        <v>114.1</v>
      </c>
      <c r="F112" s="38">
        <f>F113</f>
        <v>0</v>
      </c>
      <c r="G112" s="20">
        <f t="shared" si="3"/>
        <v>0</v>
      </c>
    </row>
    <row r="113" spans="1:7">
      <c r="A113" s="17" t="s">
        <v>22</v>
      </c>
      <c r="B113" s="29">
        <v>503</v>
      </c>
      <c r="C113" s="19" t="s">
        <v>97</v>
      </c>
      <c r="D113" s="19" t="s">
        <v>23</v>
      </c>
      <c r="E113" s="15">
        <f>E114</f>
        <v>114.1</v>
      </c>
      <c r="F113" s="38">
        <f>F114</f>
        <v>0</v>
      </c>
      <c r="G113" s="20">
        <f t="shared" si="3"/>
        <v>0</v>
      </c>
    </row>
    <row r="114" spans="1:7">
      <c r="A114" s="17" t="s">
        <v>24</v>
      </c>
      <c r="B114" s="29">
        <v>503</v>
      </c>
      <c r="C114" s="19" t="s">
        <v>97</v>
      </c>
      <c r="D114" s="19" t="s">
        <v>25</v>
      </c>
      <c r="E114" s="15">
        <v>114.1</v>
      </c>
      <c r="F114" s="35">
        <v>0</v>
      </c>
      <c r="G114" s="20">
        <f t="shared" si="3"/>
        <v>0</v>
      </c>
    </row>
    <row r="115" spans="1:7">
      <c r="A115" s="64" t="s">
        <v>98</v>
      </c>
      <c r="B115" s="29">
        <v>503</v>
      </c>
      <c r="C115" s="19" t="s">
        <v>99</v>
      </c>
      <c r="D115" s="19"/>
      <c r="E115" s="15">
        <f>E116</f>
        <v>1694.4</v>
      </c>
      <c r="F115" s="38">
        <f>F116</f>
        <v>0</v>
      </c>
      <c r="G115" s="20">
        <f t="shared" si="3"/>
        <v>0</v>
      </c>
    </row>
    <row r="116" spans="1:7">
      <c r="A116" s="17" t="s">
        <v>22</v>
      </c>
      <c r="B116" s="29">
        <v>503</v>
      </c>
      <c r="C116" s="19" t="s">
        <v>99</v>
      </c>
      <c r="D116" s="19" t="s">
        <v>23</v>
      </c>
      <c r="E116" s="15">
        <f>E117</f>
        <v>1694.4</v>
      </c>
      <c r="F116" s="38">
        <f>F117</f>
        <v>0</v>
      </c>
      <c r="G116" s="20">
        <f t="shared" si="3"/>
        <v>0</v>
      </c>
    </row>
    <row r="117" spans="1:7">
      <c r="A117" s="17" t="s">
        <v>24</v>
      </c>
      <c r="B117" s="29">
        <v>503</v>
      </c>
      <c r="C117" s="19" t="s">
        <v>99</v>
      </c>
      <c r="D117" s="19" t="s">
        <v>25</v>
      </c>
      <c r="E117" s="15">
        <v>1694.4</v>
      </c>
      <c r="F117" s="35">
        <v>0</v>
      </c>
      <c r="G117" s="20">
        <f t="shared" si="3"/>
        <v>0</v>
      </c>
    </row>
    <row r="118" spans="1:7">
      <c r="A118" s="9" t="s">
        <v>100</v>
      </c>
      <c r="B118" s="10">
        <v>700</v>
      </c>
      <c r="C118" s="11"/>
      <c r="D118" s="11"/>
      <c r="E118" s="7">
        <f>E119+E123</f>
        <v>1722</v>
      </c>
      <c r="F118" s="7">
        <f>F119+F123</f>
        <v>181</v>
      </c>
      <c r="G118" s="8">
        <f t="shared" si="3"/>
        <v>10.5</v>
      </c>
    </row>
    <row r="119" spans="1:7">
      <c r="A119" s="65" t="s">
        <v>101</v>
      </c>
      <c r="B119" s="5">
        <v>705</v>
      </c>
      <c r="C119" s="6"/>
      <c r="D119" s="6"/>
      <c r="E119" s="7">
        <f t="shared" ref="E119:F121" si="6">E120</f>
        <v>106</v>
      </c>
      <c r="F119" s="7">
        <f t="shared" si="6"/>
        <v>11</v>
      </c>
      <c r="G119" s="8">
        <f t="shared" si="3"/>
        <v>10.4</v>
      </c>
    </row>
    <row r="120" spans="1:7" ht="26.25">
      <c r="A120" s="73" t="s">
        <v>102</v>
      </c>
      <c r="B120" s="13">
        <v>705</v>
      </c>
      <c r="C120" s="74" t="s">
        <v>103</v>
      </c>
      <c r="D120" s="6"/>
      <c r="E120" s="15">
        <f t="shared" si="6"/>
        <v>106</v>
      </c>
      <c r="F120" s="15">
        <f t="shared" si="6"/>
        <v>11</v>
      </c>
      <c r="G120" s="16">
        <f t="shared" si="3"/>
        <v>10.4</v>
      </c>
    </row>
    <row r="121" spans="1:7">
      <c r="A121" s="17" t="s">
        <v>22</v>
      </c>
      <c r="B121" s="75">
        <v>705</v>
      </c>
      <c r="C121" s="74" t="s">
        <v>103</v>
      </c>
      <c r="D121" s="14" t="s">
        <v>23</v>
      </c>
      <c r="E121" s="15">
        <f t="shared" si="6"/>
        <v>106</v>
      </c>
      <c r="F121" s="15">
        <f t="shared" si="6"/>
        <v>11</v>
      </c>
      <c r="G121" s="16">
        <f t="shared" si="3"/>
        <v>10.4</v>
      </c>
    </row>
    <row r="122" spans="1:7">
      <c r="A122" s="17" t="s">
        <v>24</v>
      </c>
      <c r="B122" s="75">
        <v>705</v>
      </c>
      <c r="C122" s="74" t="s">
        <v>103</v>
      </c>
      <c r="D122" s="14" t="s">
        <v>25</v>
      </c>
      <c r="E122" s="15">
        <v>106</v>
      </c>
      <c r="F122" s="18">
        <v>11</v>
      </c>
      <c r="G122" s="16">
        <f t="shared" si="3"/>
        <v>10.4</v>
      </c>
    </row>
    <row r="123" spans="1:7">
      <c r="A123" s="26" t="s">
        <v>104</v>
      </c>
      <c r="B123" s="5">
        <v>707</v>
      </c>
      <c r="C123" s="6"/>
      <c r="D123" s="6"/>
      <c r="E123" s="7">
        <f>E124+E127+E130+E133+E136+E139</f>
        <v>1616</v>
      </c>
      <c r="F123" s="76">
        <f>F124+F127+F130+F133</f>
        <v>170</v>
      </c>
      <c r="G123" s="8">
        <f t="shared" si="3"/>
        <v>10.5</v>
      </c>
    </row>
    <row r="124" spans="1:7">
      <c r="A124" s="17" t="s">
        <v>105</v>
      </c>
      <c r="B124" s="13">
        <v>707</v>
      </c>
      <c r="C124" s="14" t="s">
        <v>106</v>
      </c>
      <c r="D124" s="14"/>
      <c r="E124" s="15">
        <f>E125</f>
        <v>650</v>
      </c>
      <c r="F124" s="18">
        <f>F125</f>
        <v>20</v>
      </c>
      <c r="G124" s="16">
        <f t="shared" si="3"/>
        <v>3.1</v>
      </c>
    </row>
    <row r="125" spans="1:7">
      <c r="A125" s="17" t="s">
        <v>22</v>
      </c>
      <c r="B125" s="13">
        <v>707</v>
      </c>
      <c r="C125" s="14" t="s">
        <v>106</v>
      </c>
      <c r="D125" s="14" t="s">
        <v>23</v>
      </c>
      <c r="E125" s="15">
        <f>E126</f>
        <v>650</v>
      </c>
      <c r="F125" s="18">
        <f>F126</f>
        <v>20</v>
      </c>
      <c r="G125" s="16">
        <f t="shared" si="3"/>
        <v>3.1</v>
      </c>
    </row>
    <row r="126" spans="1:7">
      <c r="A126" s="17" t="s">
        <v>24</v>
      </c>
      <c r="B126" s="13">
        <v>707</v>
      </c>
      <c r="C126" s="14" t="s">
        <v>106</v>
      </c>
      <c r="D126" s="14" t="s">
        <v>25</v>
      </c>
      <c r="E126" s="15">
        <v>650</v>
      </c>
      <c r="F126" s="18">
        <v>20</v>
      </c>
      <c r="G126" s="16">
        <f t="shared" si="3"/>
        <v>3.1</v>
      </c>
    </row>
    <row r="127" spans="1:7" ht="25.5">
      <c r="A127" s="12" t="s">
        <v>107</v>
      </c>
      <c r="B127" s="13">
        <v>707</v>
      </c>
      <c r="C127" s="14" t="s">
        <v>108</v>
      </c>
      <c r="D127" s="14"/>
      <c r="E127" s="15">
        <f>E128</f>
        <v>180</v>
      </c>
      <c r="F127" s="18">
        <f>F128</f>
        <v>0</v>
      </c>
      <c r="G127" s="20">
        <f t="shared" si="3"/>
        <v>0</v>
      </c>
    </row>
    <row r="128" spans="1:7">
      <c r="A128" s="17" t="s">
        <v>22</v>
      </c>
      <c r="B128" s="13">
        <v>707</v>
      </c>
      <c r="C128" s="14" t="s">
        <v>108</v>
      </c>
      <c r="D128" s="14" t="s">
        <v>23</v>
      </c>
      <c r="E128" s="15">
        <f>E129</f>
        <v>180</v>
      </c>
      <c r="F128" s="18">
        <f>F129</f>
        <v>0</v>
      </c>
      <c r="G128" s="20">
        <f t="shared" si="3"/>
        <v>0</v>
      </c>
    </row>
    <row r="129" spans="1:8">
      <c r="A129" s="17" t="s">
        <v>24</v>
      </c>
      <c r="B129" s="13">
        <v>707</v>
      </c>
      <c r="C129" s="14" t="s">
        <v>108</v>
      </c>
      <c r="D129" s="14" t="s">
        <v>25</v>
      </c>
      <c r="E129" s="15">
        <v>180</v>
      </c>
      <c r="F129" s="18">
        <v>0</v>
      </c>
      <c r="G129" s="20">
        <f t="shared" si="3"/>
        <v>0</v>
      </c>
    </row>
    <row r="130" spans="1:8" ht="25.5">
      <c r="A130" s="12" t="s">
        <v>109</v>
      </c>
      <c r="B130" s="13">
        <v>707</v>
      </c>
      <c r="C130" s="14" t="s">
        <v>110</v>
      </c>
      <c r="D130" s="14"/>
      <c r="E130" s="15">
        <f>E131</f>
        <v>186</v>
      </c>
      <c r="F130" s="18">
        <f>F131</f>
        <v>0</v>
      </c>
      <c r="G130" s="20">
        <f t="shared" si="3"/>
        <v>0</v>
      </c>
    </row>
    <row r="131" spans="1:8" ht="30" customHeight="1">
      <c r="A131" s="17" t="s">
        <v>22</v>
      </c>
      <c r="B131" s="13">
        <v>707</v>
      </c>
      <c r="C131" s="14" t="s">
        <v>110</v>
      </c>
      <c r="D131" s="14" t="s">
        <v>23</v>
      </c>
      <c r="E131" s="15">
        <f>E132</f>
        <v>186</v>
      </c>
      <c r="F131" s="18">
        <f>F132</f>
        <v>0</v>
      </c>
      <c r="G131" s="20">
        <f t="shared" si="3"/>
        <v>0</v>
      </c>
    </row>
    <row r="132" spans="1:8">
      <c r="A132" s="17" t="s">
        <v>24</v>
      </c>
      <c r="B132" s="13">
        <v>707</v>
      </c>
      <c r="C132" s="14" t="s">
        <v>110</v>
      </c>
      <c r="D132" s="14" t="s">
        <v>25</v>
      </c>
      <c r="E132" s="15">
        <v>186</v>
      </c>
      <c r="F132" s="18">
        <v>0</v>
      </c>
      <c r="G132" s="20">
        <f t="shared" si="3"/>
        <v>0</v>
      </c>
    </row>
    <row r="133" spans="1:8" ht="38.25">
      <c r="A133" s="12" t="s">
        <v>111</v>
      </c>
      <c r="B133" s="13">
        <v>707</v>
      </c>
      <c r="C133" s="14" t="s">
        <v>112</v>
      </c>
      <c r="D133" s="14"/>
      <c r="E133" s="15">
        <f>E134</f>
        <v>150</v>
      </c>
      <c r="F133" s="15">
        <f>F134</f>
        <v>150</v>
      </c>
      <c r="G133" s="16">
        <f t="shared" si="3"/>
        <v>100</v>
      </c>
    </row>
    <row r="134" spans="1:8" ht="25.5">
      <c r="A134" s="17" t="s">
        <v>113</v>
      </c>
      <c r="B134" s="13">
        <v>707</v>
      </c>
      <c r="C134" s="14" t="s">
        <v>112</v>
      </c>
      <c r="D134" s="14" t="s">
        <v>23</v>
      </c>
      <c r="E134" s="15">
        <f>E135</f>
        <v>150</v>
      </c>
      <c r="F134" s="15">
        <f>F135</f>
        <v>150</v>
      </c>
      <c r="G134" s="16">
        <f t="shared" si="3"/>
        <v>100</v>
      </c>
    </row>
    <row r="135" spans="1:8">
      <c r="A135" s="17" t="s">
        <v>24</v>
      </c>
      <c r="B135" s="13">
        <v>707</v>
      </c>
      <c r="C135" s="14" t="s">
        <v>112</v>
      </c>
      <c r="D135" s="14" t="s">
        <v>25</v>
      </c>
      <c r="E135" s="15">
        <v>150</v>
      </c>
      <c r="F135" s="18">
        <v>150</v>
      </c>
      <c r="G135" s="16">
        <f t="shared" si="3"/>
        <v>100</v>
      </c>
    </row>
    <row r="136" spans="1:8" ht="38.25">
      <c r="A136" s="12" t="s">
        <v>63</v>
      </c>
      <c r="B136" s="13">
        <v>707</v>
      </c>
      <c r="C136" s="14" t="s">
        <v>64</v>
      </c>
      <c r="D136" s="14"/>
      <c r="E136" s="15">
        <f>E137</f>
        <v>200</v>
      </c>
      <c r="F136" s="15">
        <f>F137</f>
        <v>0</v>
      </c>
      <c r="G136" s="20">
        <f t="shared" ref="G136:G186" si="7">ROUND(F136/E136*100,1)</f>
        <v>0</v>
      </c>
    </row>
    <row r="137" spans="1:8">
      <c r="A137" s="17" t="s">
        <v>22</v>
      </c>
      <c r="B137" s="13">
        <v>707</v>
      </c>
      <c r="C137" s="14" t="s">
        <v>64</v>
      </c>
      <c r="D137" s="14" t="s">
        <v>23</v>
      </c>
      <c r="E137" s="15">
        <f>E138</f>
        <v>200</v>
      </c>
      <c r="F137" s="15">
        <f>F138</f>
        <v>0</v>
      </c>
      <c r="G137" s="20">
        <f t="shared" si="7"/>
        <v>0</v>
      </c>
    </row>
    <row r="138" spans="1:8">
      <c r="A138" s="17" t="s">
        <v>24</v>
      </c>
      <c r="B138" s="13">
        <v>707</v>
      </c>
      <c r="C138" s="14" t="s">
        <v>64</v>
      </c>
      <c r="D138" s="14" t="s">
        <v>25</v>
      </c>
      <c r="E138" s="15">
        <v>200</v>
      </c>
      <c r="F138" s="18">
        <v>0</v>
      </c>
      <c r="G138" s="20">
        <f t="shared" si="7"/>
        <v>0</v>
      </c>
    </row>
    <row r="139" spans="1:8" ht="25.5">
      <c r="A139" s="12" t="s">
        <v>114</v>
      </c>
      <c r="B139" s="13">
        <v>707</v>
      </c>
      <c r="C139" s="14" t="s">
        <v>115</v>
      </c>
      <c r="D139" s="14"/>
      <c r="E139" s="15">
        <f>E140</f>
        <v>250</v>
      </c>
      <c r="F139" s="18">
        <f>F140</f>
        <v>0</v>
      </c>
      <c r="G139" s="20">
        <f t="shared" si="7"/>
        <v>0</v>
      </c>
    </row>
    <row r="140" spans="1:8">
      <c r="A140" s="17" t="s">
        <v>22</v>
      </c>
      <c r="B140" s="13">
        <v>707</v>
      </c>
      <c r="C140" s="14" t="s">
        <v>115</v>
      </c>
      <c r="D140" s="14" t="s">
        <v>23</v>
      </c>
      <c r="E140" s="15">
        <f>E141</f>
        <v>250</v>
      </c>
      <c r="F140" s="18">
        <f>F141</f>
        <v>0</v>
      </c>
      <c r="G140" s="20">
        <f t="shared" si="7"/>
        <v>0</v>
      </c>
    </row>
    <row r="141" spans="1:8">
      <c r="A141" s="17" t="s">
        <v>24</v>
      </c>
      <c r="B141" s="13">
        <v>707</v>
      </c>
      <c r="C141" s="14" t="s">
        <v>115</v>
      </c>
      <c r="D141" s="14" t="s">
        <v>25</v>
      </c>
      <c r="E141" s="15">
        <v>250</v>
      </c>
      <c r="F141" s="18">
        <v>0</v>
      </c>
      <c r="G141" s="20">
        <f t="shared" si="7"/>
        <v>0</v>
      </c>
    </row>
    <row r="142" spans="1:8">
      <c r="A142" s="9" t="s">
        <v>116</v>
      </c>
      <c r="B142" s="10">
        <v>800</v>
      </c>
      <c r="C142" s="11"/>
      <c r="D142" s="11"/>
      <c r="E142" s="7">
        <f>E143+E147</f>
        <v>13564</v>
      </c>
      <c r="F142" s="7">
        <f>F143+F147</f>
        <v>2014.1</v>
      </c>
      <c r="G142" s="8">
        <f t="shared" si="7"/>
        <v>14.8</v>
      </c>
    </row>
    <row r="143" spans="1:8">
      <c r="A143" s="9" t="s">
        <v>117</v>
      </c>
      <c r="B143" s="10">
        <v>801</v>
      </c>
      <c r="C143" s="11"/>
      <c r="D143" s="11"/>
      <c r="E143" s="7">
        <f t="shared" ref="E143:F145" si="8">E144</f>
        <v>11634</v>
      </c>
      <c r="F143" s="7">
        <f t="shared" si="8"/>
        <v>1963.5</v>
      </c>
      <c r="G143" s="22">
        <f t="shared" si="7"/>
        <v>16.899999999999999</v>
      </c>
    </row>
    <row r="144" spans="1:8">
      <c r="A144" s="64" t="s">
        <v>118</v>
      </c>
      <c r="B144" s="29">
        <v>801</v>
      </c>
      <c r="C144" s="19" t="s">
        <v>119</v>
      </c>
      <c r="D144" s="19"/>
      <c r="E144" s="15">
        <f t="shared" si="8"/>
        <v>11634</v>
      </c>
      <c r="F144" s="15">
        <f t="shared" si="8"/>
        <v>1963.5</v>
      </c>
      <c r="G144" s="20">
        <f t="shared" si="7"/>
        <v>16.899999999999999</v>
      </c>
      <c r="H144" s="40"/>
    </row>
    <row r="145" spans="1:8">
      <c r="A145" s="17" t="s">
        <v>22</v>
      </c>
      <c r="B145" s="29">
        <v>801</v>
      </c>
      <c r="C145" s="19" t="s">
        <v>119</v>
      </c>
      <c r="D145" s="19" t="s">
        <v>23</v>
      </c>
      <c r="E145" s="15">
        <f t="shared" si="8"/>
        <v>11634</v>
      </c>
      <c r="F145" s="15">
        <f t="shared" si="8"/>
        <v>1963.5</v>
      </c>
      <c r="G145" s="20">
        <f t="shared" si="7"/>
        <v>16.899999999999999</v>
      </c>
      <c r="H145" s="40"/>
    </row>
    <row r="146" spans="1:8">
      <c r="A146" s="17" t="s">
        <v>24</v>
      </c>
      <c r="B146" s="29">
        <v>801</v>
      </c>
      <c r="C146" s="19" t="s">
        <v>119</v>
      </c>
      <c r="D146" s="19" t="s">
        <v>25</v>
      </c>
      <c r="E146" s="15">
        <v>11634</v>
      </c>
      <c r="F146" s="18">
        <v>1963.5</v>
      </c>
      <c r="G146" s="20">
        <f t="shared" si="7"/>
        <v>16.899999999999999</v>
      </c>
      <c r="H146" s="40"/>
    </row>
    <row r="147" spans="1:8">
      <c r="A147" s="65" t="s">
        <v>120</v>
      </c>
      <c r="B147" s="10">
        <v>804</v>
      </c>
      <c r="C147" s="11"/>
      <c r="D147" s="11"/>
      <c r="E147" s="7">
        <f>E148+E151</f>
        <v>1930</v>
      </c>
      <c r="F147" s="7">
        <f>F148+F151</f>
        <v>50.6</v>
      </c>
      <c r="G147" s="22">
        <f t="shared" si="7"/>
        <v>2.6</v>
      </c>
      <c r="H147" s="41"/>
    </row>
    <row r="148" spans="1:8" ht="38.25">
      <c r="A148" s="12" t="s">
        <v>111</v>
      </c>
      <c r="B148" s="13">
        <v>804</v>
      </c>
      <c r="C148" s="14" t="s">
        <v>112</v>
      </c>
      <c r="D148" s="14"/>
      <c r="E148" s="15">
        <f>E149</f>
        <v>230</v>
      </c>
      <c r="F148" s="15">
        <f>F149</f>
        <v>0</v>
      </c>
      <c r="G148" s="20">
        <f t="shared" si="7"/>
        <v>0</v>
      </c>
    </row>
    <row r="149" spans="1:8">
      <c r="A149" s="17" t="s">
        <v>22</v>
      </c>
      <c r="B149" s="13">
        <v>804</v>
      </c>
      <c r="C149" s="14" t="s">
        <v>112</v>
      </c>
      <c r="D149" s="14" t="s">
        <v>23</v>
      </c>
      <c r="E149" s="15">
        <f>E150</f>
        <v>230</v>
      </c>
      <c r="F149" s="15">
        <f>F150</f>
        <v>0</v>
      </c>
      <c r="G149" s="20">
        <f t="shared" si="7"/>
        <v>0</v>
      </c>
    </row>
    <row r="150" spans="1:8">
      <c r="A150" s="17" t="s">
        <v>24</v>
      </c>
      <c r="B150" s="13">
        <v>804</v>
      </c>
      <c r="C150" s="14" t="s">
        <v>112</v>
      </c>
      <c r="D150" s="14" t="s">
        <v>25</v>
      </c>
      <c r="E150" s="15">
        <v>230</v>
      </c>
      <c r="F150" s="18">
        <v>0</v>
      </c>
      <c r="G150" s="20">
        <f t="shared" si="7"/>
        <v>0</v>
      </c>
    </row>
    <row r="151" spans="1:8" ht="25.5">
      <c r="A151" s="12" t="s">
        <v>114</v>
      </c>
      <c r="B151" s="13">
        <v>804</v>
      </c>
      <c r="C151" s="14" t="s">
        <v>115</v>
      </c>
      <c r="D151" s="14"/>
      <c r="E151" s="15">
        <f>E152</f>
        <v>1700</v>
      </c>
      <c r="F151" s="18">
        <f>F152</f>
        <v>50.6</v>
      </c>
      <c r="G151" s="20">
        <f t="shared" si="7"/>
        <v>3</v>
      </c>
    </row>
    <row r="152" spans="1:8">
      <c r="A152" s="17" t="s">
        <v>22</v>
      </c>
      <c r="B152" s="13">
        <v>804</v>
      </c>
      <c r="C152" s="14" t="s">
        <v>115</v>
      </c>
      <c r="D152" s="14" t="s">
        <v>23</v>
      </c>
      <c r="E152" s="15">
        <f>E153</f>
        <v>1700</v>
      </c>
      <c r="F152" s="18">
        <f>F153</f>
        <v>50.6</v>
      </c>
      <c r="G152" s="20">
        <f t="shared" si="7"/>
        <v>3</v>
      </c>
    </row>
    <row r="153" spans="1:8">
      <c r="A153" s="17" t="s">
        <v>24</v>
      </c>
      <c r="B153" s="13">
        <v>804</v>
      </c>
      <c r="C153" s="14" t="s">
        <v>115</v>
      </c>
      <c r="D153" s="14" t="s">
        <v>25</v>
      </c>
      <c r="E153" s="15">
        <v>1700</v>
      </c>
      <c r="F153" s="18">
        <v>50.6</v>
      </c>
      <c r="G153" s="20">
        <f t="shared" si="7"/>
        <v>3</v>
      </c>
    </row>
    <row r="154" spans="1:8">
      <c r="A154" s="9" t="s">
        <v>121</v>
      </c>
      <c r="B154" s="10">
        <v>1000</v>
      </c>
      <c r="C154" s="11"/>
      <c r="D154" s="11"/>
      <c r="E154" s="7">
        <f>E155</f>
        <v>18124</v>
      </c>
      <c r="F154" s="7">
        <f>F155</f>
        <v>3118.2</v>
      </c>
      <c r="G154" s="8">
        <f t="shared" si="7"/>
        <v>17.2</v>
      </c>
    </row>
    <row r="155" spans="1:8">
      <c r="A155" s="9" t="s">
        <v>122</v>
      </c>
      <c r="B155" s="10">
        <v>1004</v>
      </c>
      <c r="C155" s="11"/>
      <c r="D155" s="11"/>
      <c r="E155" s="7">
        <f>E156+E161+E168+E171</f>
        <v>18124</v>
      </c>
      <c r="F155" s="7">
        <f>F156+F161+F168+F171</f>
        <v>3118.2</v>
      </c>
      <c r="G155" s="8">
        <f t="shared" si="7"/>
        <v>17.2</v>
      </c>
    </row>
    <row r="156" spans="1:8" ht="25.5">
      <c r="A156" s="12" t="s">
        <v>123</v>
      </c>
      <c r="B156" s="13">
        <v>1004</v>
      </c>
      <c r="C156" s="14" t="s">
        <v>124</v>
      </c>
      <c r="D156" s="14"/>
      <c r="E156" s="15">
        <f>E157+E159</f>
        <v>3497.1</v>
      </c>
      <c r="F156" s="15">
        <f>F157+F159</f>
        <v>523.5</v>
      </c>
      <c r="G156" s="20">
        <f t="shared" si="7"/>
        <v>15</v>
      </c>
    </row>
    <row r="157" spans="1:8" ht="25.5">
      <c r="A157" s="17" t="s">
        <v>11</v>
      </c>
      <c r="B157" s="13">
        <v>1004</v>
      </c>
      <c r="C157" s="14" t="s">
        <v>124</v>
      </c>
      <c r="D157" s="14" t="s">
        <v>12</v>
      </c>
      <c r="E157" s="15">
        <f>E158</f>
        <v>3256.6</v>
      </c>
      <c r="F157" s="18">
        <f>F158</f>
        <v>485.9</v>
      </c>
      <c r="G157" s="20">
        <f t="shared" si="7"/>
        <v>14.9</v>
      </c>
    </row>
    <row r="158" spans="1:8">
      <c r="A158" s="17" t="s">
        <v>13</v>
      </c>
      <c r="B158" s="13">
        <v>1004</v>
      </c>
      <c r="C158" s="14" t="s">
        <v>124</v>
      </c>
      <c r="D158" s="14" t="s">
        <v>14</v>
      </c>
      <c r="E158" s="15">
        <v>3256.6</v>
      </c>
      <c r="F158" s="18">
        <v>485.9</v>
      </c>
      <c r="G158" s="20">
        <f t="shared" si="7"/>
        <v>14.9</v>
      </c>
    </row>
    <row r="159" spans="1:8">
      <c r="A159" s="17" t="s">
        <v>22</v>
      </c>
      <c r="B159" s="13">
        <v>1004</v>
      </c>
      <c r="C159" s="14" t="s">
        <v>124</v>
      </c>
      <c r="D159" s="14" t="s">
        <v>23</v>
      </c>
      <c r="E159" s="15">
        <f>E160</f>
        <v>240.5</v>
      </c>
      <c r="F159" s="18">
        <f>F160</f>
        <v>37.6</v>
      </c>
      <c r="G159" s="20">
        <f t="shared" si="7"/>
        <v>15.6</v>
      </c>
    </row>
    <row r="160" spans="1:8">
      <c r="A160" s="17" t="s">
        <v>24</v>
      </c>
      <c r="B160" s="13">
        <v>1004</v>
      </c>
      <c r="C160" s="14" t="s">
        <v>124</v>
      </c>
      <c r="D160" s="14" t="s">
        <v>25</v>
      </c>
      <c r="E160" s="15">
        <v>240.5</v>
      </c>
      <c r="F160" s="15">
        <v>37.6</v>
      </c>
      <c r="G160" s="20">
        <f t="shared" si="7"/>
        <v>15.6</v>
      </c>
    </row>
    <row r="161" spans="1:7" ht="25.5">
      <c r="A161" s="12" t="s">
        <v>125</v>
      </c>
      <c r="B161" s="13">
        <v>1004</v>
      </c>
      <c r="C161" s="14" t="s">
        <v>126</v>
      </c>
      <c r="D161" s="14"/>
      <c r="E161" s="15">
        <f>E162+E164+E166</f>
        <v>1602.3999999999999</v>
      </c>
      <c r="F161" s="15">
        <f>F162+F164+F166</f>
        <v>19.100000000000001</v>
      </c>
      <c r="G161" s="20">
        <f t="shared" si="7"/>
        <v>1.2</v>
      </c>
    </row>
    <row r="162" spans="1:7" ht="25.5">
      <c r="A162" s="17" t="s">
        <v>11</v>
      </c>
      <c r="B162" s="13">
        <v>1004</v>
      </c>
      <c r="C162" s="14" t="s">
        <v>126</v>
      </c>
      <c r="D162" s="14" t="s">
        <v>12</v>
      </c>
      <c r="E162" s="15">
        <f>E163</f>
        <v>173.6</v>
      </c>
      <c r="F162" s="15">
        <f>F163</f>
        <v>17.5</v>
      </c>
      <c r="G162" s="16">
        <f t="shared" si="7"/>
        <v>10.1</v>
      </c>
    </row>
    <row r="163" spans="1:7">
      <c r="A163" s="17" t="s">
        <v>13</v>
      </c>
      <c r="B163" s="13">
        <v>1004</v>
      </c>
      <c r="C163" s="14" t="s">
        <v>126</v>
      </c>
      <c r="D163" s="14" t="s">
        <v>14</v>
      </c>
      <c r="E163" s="15">
        <v>173.6</v>
      </c>
      <c r="F163" s="15">
        <v>17.5</v>
      </c>
      <c r="G163" s="16">
        <f t="shared" si="7"/>
        <v>10.1</v>
      </c>
    </row>
    <row r="164" spans="1:7" ht="45" customHeight="1">
      <c r="A164" s="17" t="s">
        <v>22</v>
      </c>
      <c r="B164" s="13">
        <v>1004</v>
      </c>
      <c r="C164" s="14" t="s">
        <v>126</v>
      </c>
      <c r="D164" s="14" t="s">
        <v>23</v>
      </c>
      <c r="E164" s="15">
        <f>E165</f>
        <v>1411.2</v>
      </c>
      <c r="F164" s="15">
        <f>F165</f>
        <v>1.6</v>
      </c>
      <c r="G164" s="16">
        <f t="shared" si="7"/>
        <v>0.1</v>
      </c>
    </row>
    <row r="165" spans="1:7">
      <c r="A165" s="17" t="s">
        <v>24</v>
      </c>
      <c r="B165" s="13">
        <v>1004</v>
      </c>
      <c r="C165" s="14" t="s">
        <v>126</v>
      </c>
      <c r="D165" s="14" t="s">
        <v>25</v>
      </c>
      <c r="E165" s="15">
        <v>1411.2</v>
      </c>
      <c r="F165" s="15">
        <v>1.6</v>
      </c>
      <c r="G165" s="16">
        <f t="shared" si="7"/>
        <v>0.1</v>
      </c>
    </row>
    <row r="166" spans="1:7">
      <c r="A166" s="17" t="s">
        <v>26</v>
      </c>
      <c r="B166" s="13">
        <v>1004</v>
      </c>
      <c r="C166" s="14" t="s">
        <v>126</v>
      </c>
      <c r="D166" s="14" t="s">
        <v>27</v>
      </c>
      <c r="E166" s="15">
        <f>E167</f>
        <v>17.600000000000001</v>
      </c>
      <c r="F166" s="18">
        <f>F167</f>
        <v>0</v>
      </c>
      <c r="G166" s="20">
        <f t="shared" si="7"/>
        <v>0</v>
      </c>
    </row>
    <row r="167" spans="1:7">
      <c r="A167" s="17" t="s">
        <v>38</v>
      </c>
      <c r="B167" s="13">
        <v>1004</v>
      </c>
      <c r="C167" s="14" t="s">
        <v>126</v>
      </c>
      <c r="D167" s="14" t="s">
        <v>29</v>
      </c>
      <c r="E167" s="69">
        <v>17.600000000000001</v>
      </c>
      <c r="F167" s="69">
        <v>0</v>
      </c>
      <c r="G167" s="20">
        <f t="shared" si="7"/>
        <v>0</v>
      </c>
    </row>
    <row r="168" spans="1:7" ht="25.5">
      <c r="A168" s="12" t="s">
        <v>127</v>
      </c>
      <c r="B168" s="13">
        <v>1004</v>
      </c>
      <c r="C168" s="14" t="s">
        <v>128</v>
      </c>
      <c r="D168" s="14"/>
      <c r="E168" s="69">
        <f>E169</f>
        <v>9099.6</v>
      </c>
      <c r="F168" s="69">
        <f>F169</f>
        <v>2046.9</v>
      </c>
      <c r="G168" s="16">
        <f t="shared" si="7"/>
        <v>22.5</v>
      </c>
    </row>
    <row r="169" spans="1:7" ht="45" customHeight="1">
      <c r="A169" s="17" t="s">
        <v>129</v>
      </c>
      <c r="B169" s="13">
        <v>1004</v>
      </c>
      <c r="C169" s="14" t="s">
        <v>128</v>
      </c>
      <c r="D169" s="14" t="s">
        <v>130</v>
      </c>
      <c r="E169" s="69">
        <f>E170</f>
        <v>9099.6</v>
      </c>
      <c r="F169" s="69">
        <f>F170</f>
        <v>2046.9</v>
      </c>
      <c r="G169" s="16">
        <f t="shared" si="7"/>
        <v>22.5</v>
      </c>
    </row>
    <row r="170" spans="1:7">
      <c r="A170" s="17" t="s">
        <v>131</v>
      </c>
      <c r="B170" s="13">
        <v>1004</v>
      </c>
      <c r="C170" s="14" t="s">
        <v>128</v>
      </c>
      <c r="D170" s="14" t="s">
        <v>132</v>
      </c>
      <c r="E170" s="69">
        <v>9099.6</v>
      </c>
      <c r="F170" s="69">
        <v>2046.9</v>
      </c>
      <c r="G170" s="16">
        <f t="shared" si="7"/>
        <v>22.5</v>
      </c>
    </row>
    <row r="171" spans="1:7">
      <c r="A171" s="12" t="s">
        <v>133</v>
      </c>
      <c r="B171" s="77">
        <v>1004</v>
      </c>
      <c r="C171" s="78" t="s">
        <v>134</v>
      </c>
      <c r="D171" s="78"/>
      <c r="E171" s="69">
        <f>E172</f>
        <v>3924.9</v>
      </c>
      <c r="F171" s="69">
        <f>F172</f>
        <v>528.70000000000005</v>
      </c>
      <c r="G171" s="16">
        <f t="shared" si="7"/>
        <v>13.5</v>
      </c>
    </row>
    <row r="172" spans="1:7">
      <c r="A172" s="17" t="s">
        <v>129</v>
      </c>
      <c r="B172" s="77">
        <v>1004</v>
      </c>
      <c r="C172" s="78" t="s">
        <v>134</v>
      </c>
      <c r="D172" s="78" t="s">
        <v>130</v>
      </c>
      <c r="E172" s="69">
        <f>E173</f>
        <v>3924.9</v>
      </c>
      <c r="F172" s="69">
        <f>F173</f>
        <v>528.70000000000005</v>
      </c>
      <c r="G172" s="16">
        <f t="shared" si="7"/>
        <v>13.5</v>
      </c>
    </row>
    <row r="173" spans="1:7">
      <c r="A173" s="17" t="s">
        <v>131</v>
      </c>
      <c r="B173" s="77">
        <v>1004</v>
      </c>
      <c r="C173" s="78" t="s">
        <v>134</v>
      </c>
      <c r="D173" s="78" t="s">
        <v>132</v>
      </c>
      <c r="E173" s="69">
        <v>3924.9</v>
      </c>
      <c r="F173" s="69">
        <v>528.70000000000005</v>
      </c>
      <c r="G173" s="16">
        <f t="shared" si="7"/>
        <v>13.5</v>
      </c>
    </row>
    <row r="174" spans="1:7">
      <c r="A174" s="9" t="s">
        <v>135</v>
      </c>
      <c r="B174" s="10">
        <v>1100</v>
      </c>
      <c r="C174" s="11"/>
      <c r="D174" s="11"/>
      <c r="E174" s="7">
        <f t="shared" ref="E174:F177" si="9">E175</f>
        <v>1262</v>
      </c>
      <c r="F174" s="7">
        <f t="shared" si="9"/>
        <v>611.5</v>
      </c>
      <c r="G174" s="8">
        <f t="shared" si="7"/>
        <v>48.5</v>
      </c>
    </row>
    <row r="175" spans="1:7">
      <c r="A175" s="9" t="s">
        <v>136</v>
      </c>
      <c r="B175" s="10">
        <v>1102</v>
      </c>
      <c r="C175" s="19" t="s">
        <v>137</v>
      </c>
      <c r="D175" s="11"/>
      <c r="E175" s="7">
        <f t="shared" si="9"/>
        <v>1262</v>
      </c>
      <c r="F175" s="7">
        <f t="shared" si="9"/>
        <v>611.5</v>
      </c>
      <c r="G175" s="8">
        <f t="shared" si="7"/>
        <v>48.5</v>
      </c>
    </row>
    <row r="176" spans="1:7">
      <c r="A176" s="64" t="s">
        <v>138</v>
      </c>
      <c r="B176" s="29">
        <v>1102</v>
      </c>
      <c r="C176" s="19" t="s">
        <v>137</v>
      </c>
      <c r="D176" s="19"/>
      <c r="E176" s="15">
        <f t="shared" si="9"/>
        <v>1262</v>
      </c>
      <c r="F176" s="15">
        <f t="shared" si="9"/>
        <v>611.5</v>
      </c>
      <c r="G176" s="16">
        <f t="shared" si="7"/>
        <v>48.5</v>
      </c>
    </row>
    <row r="177" spans="1:8">
      <c r="A177" s="17" t="s">
        <v>22</v>
      </c>
      <c r="B177" s="29">
        <v>1102</v>
      </c>
      <c r="C177" s="19" t="s">
        <v>137</v>
      </c>
      <c r="D177" s="19" t="s">
        <v>23</v>
      </c>
      <c r="E177" s="15">
        <f t="shared" si="9"/>
        <v>1262</v>
      </c>
      <c r="F177" s="15">
        <f t="shared" si="9"/>
        <v>611.5</v>
      </c>
      <c r="G177" s="16">
        <f t="shared" si="7"/>
        <v>48.5</v>
      </c>
    </row>
    <row r="178" spans="1:8">
      <c r="A178" s="17" t="s">
        <v>24</v>
      </c>
      <c r="B178" s="29">
        <v>1102</v>
      </c>
      <c r="C178" s="19" t="s">
        <v>137</v>
      </c>
      <c r="D178" s="19" t="s">
        <v>25</v>
      </c>
      <c r="E178" s="15">
        <v>1262</v>
      </c>
      <c r="F178" s="18">
        <v>611.5</v>
      </c>
      <c r="G178" s="16">
        <f t="shared" si="7"/>
        <v>48.5</v>
      </c>
      <c r="H178" s="42"/>
    </row>
    <row r="179" spans="1:8">
      <c r="A179" s="9" t="s">
        <v>139</v>
      </c>
      <c r="B179" s="10">
        <v>1200</v>
      </c>
      <c r="C179" s="11"/>
      <c r="D179" s="11"/>
      <c r="E179" s="7">
        <f t="shared" ref="E179:F182" si="10">E180</f>
        <v>676.6</v>
      </c>
      <c r="F179" s="7">
        <f t="shared" si="10"/>
        <v>63.4</v>
      </c>
      <c r="G179" s="8">
        <f t="shared" si="7"/>
        <v>9.4</v>
      </c>
    </row>
    <row r="180" spans="1:8">
      <c r="A180" s="9" t="s">
        <v>140</v>
      </c>
      <c r="B180" s="10">
        <v>1202</v>
      </c>
      <c r="C180" s="19" t="s">
        <v>62</v>
      </c>
      <c r="D180" s="11"/>
      <c r="E180" s="7">
        <f t="shared" si="10"/>
        <v>676.6</v>
      </c>
      <c r="F180" s="7">
        <f t="shared" si="10"/>
        <v>63.4</v>
      </c>
      <c r="G180" s="8">
        <f t="shared" si="7"/>
        <v>9.4</v>
      </c>
    </row>
    <row r="181" spans="1:8">
      <c r="A181" s="70" t="s">
        <v>61</v>
      </c>
      <c r="B181" s="29">
        <v>1202</v>
      </c>
      <c r="C181" s="19" t="s">
        <v>62</v>
      </c>
      <c r="D181" s="19"/>
      <c r="E181" s="15">
        <f t="shared" si="10"/>
        <v>676.6</v>
      </c>
      <c r="F181" s="15">
        <f t="shared" si="10"/>
        <v>63.4</v>
      </c>
      <c r="G181" s="16">
        <f t="shared" si="7"/>
        <v>9.4</v>
      </c>
    </row>
    <row r="182" spans="1:8">
      <c r="A182" s="17" t="s">
        <v>22</v>
      </c>
      <c r="B182" s="29">
        <v>1202</v>
      </c>
      <c r="C182" s="19" t="s">
        <v>62</v>
      </c>
      <c r="D182" s="19" t="s">
        <v>23</v>
      </c>
      <c r="E182" s="15">
        <f t="shared" si="10"/>
        <v>676.6</v>
      </c>
      <c r="F182" s="15">
        <f t="shared" si="10"/>
        <v>63.4</v>
      </c>
      <c r="G182" s="16">
        <f>ROUND(F182/E182*100,1)</f>
        <v>9.4</v>
      </c>
    </row>
    <row r="183" spans="1:8">
      <c r="A183" s="17" t="s">
        <v>24</v>
      </c>
      <c r="B183" s="29">
        <v>1202</v>
      </c>
      <c r="C183" s="19" t="s">
        <v>62</v>
      </c>
      <c r="D183" s="19" t="s">
        <v>25</v>
      </c>
      <c r="E183" s="15">
        <v>676.6</v>
      </c>
      <c r="F183" s="18">
        <v>63.4</v>
      </c>
      <c r="G183" s="16">
        <f>ROUND(F183/E183*100,1)</f>
        <v>9.4</v>
      </c>
    </row>
    <row r="184" spans="1:8" ht="15.75">
      <c r="A184" s="79" t="s">
        <v>141</v>
      </c>
      <c r="B184" s="43"/>
      <c r="C184" s="44"/>
      <c r="D184" s="44"/>
      <c r="E184" s="80">
        <f>E8+E73+E78+E83+E118+E142+E154+E174+E179</f>
        <v>120510</v>
      </c>
      <c r="F184" s="80">
        <f>F8+F73+F78+F83+F118+F142+F154+F174+F179</f>
        <v>9826.9</v>
      </c>
      <c r="G184" s="81">
        <f>ROUND(F184/E184*100,1)</f>
        <v>8.1999999999999993</v>
      </c>
    </row>
  </sheetData>
  <mergeCells count="8">
    <mergeCell ref="G6:G7"/>
    <mergeCell ref="A6:A7"/>
    <mergeCell ref="B6:B7"/>
    <mergeCell ref="C6:C7"/>
    <mergeCell ref="D6:D7"/>
    <mergeCell ref="E6:E7"/>
    <mergeCell ref="F6:F7"/>
    <mergeCell ref="A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</dc:creator>
  <cp:lastModifiedBy>ksenia</cp:lastModifiedBy>
  <dcterms:created xsi:type="dcterms:W3CDTF">2014-05-19T08:06:57Z</dcterms:created>
  <dcterms:modified xsi:type="dcterms:W3CDTF">2014-05-19T08:09:27Z</dcterms:modified>
</cp:coreProperties>
</file>