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3790" windowHeight="119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90" i="1"/>
  <c r="G189"/>
  <c r="H189" s="1"/>
  <c r="F189"/>
  <c r="F188"/>
  <c r="F187" s="1"/>
  <c r="F186" s="1"/>
  <c r="H185"/>
  <c r="H184"/>
  <c r="G184"/>
  <c r="F184"/>
  <c r="G183"/>
  <c r="H183" s="1"/>
  <c r="F183"/>
  <c r="F182"/>
  <c r="F181" s="1"/>
  <c r="H180"/>
  <c r="H179"/>
  <c r="G179"/>
  <c r="F179"/>
  <c r="H178"/>
  <c r="G178"/>
  <c r="F178"/>
  <c r="H177"/>
  <c r="H176"/>
  <c r="G176"/>
  <c r="F176"/>
  <c r="G175"/>
  <c r="H175" s="1"/>
  <c r="F175"/>
  <c r="H174"/>
  <c r="G173"/>
  <c r="H173" s="1"/>
  <c r="F173"/>
  <c r="H172"/>
  <c r="G171"/>
  <c r="H171" s="1"/>
  <c r="F171"/>
  <c r="H170"/>
  <c r="G169"/>
  <c r="H169" s="1"/>
  <c r="F169"/>
  <c r="F168"/>
  <c r="H167"/>
  <c r="G166"/>
  <c r="F166"/>
  <c r="H166" s="1"/>
  <c r="H165"/>
  <c r="G164"/>
  <c r="F164"/>
  <c r="H164" s="1"/>
  <c r="G163"/>
  <c r="H160"/>
  <c r="G159"/>
  <c r="H159" s="1"/>
  <c r="F159"/>
  <c r="F158"/>
  <c r="H157"/>
  <c r="G156"/>
  <c r="F156"/>
  <c r="H156" s="1"/>
  <c r="G155"/>
  <c r="H153"/>
  <c r="H152"/>
  <c r="G152"/>
  <c r="F152"/>
  <c r="G151"/>
  <c r="H151" s="1"/>
  <c r="F151"/>
  <c r="F150"/>
  <c r="H148"/>
  <c r="H147"/>
  <c r="G147"/>
  <c r="F147"/>
  <c r="H146"/>
  <c r="G146"/>
  <c r="F146"/>
  <c r="H145"/>
  <c r="H144"/>
  <c r="G144"/>
  <c r="F144"/>
  <c r="G143"/>
  <c r="H143" s="1"/>
  <c r="F143"/>
  <c r="H142"/>
  <c r="G141"/>
  <c r="H141" s="1"/>
  <c r="F141"/>
  <c r="F140"/>
  <c r="H139"/>
  <c r="G138"/>
  <c r="F138"/>
  <c r="H138" s="1"/>
  <c r="G137"/>
  <c r="H136"/>
  <c r="H135"/>
  <c r="G135"/>
  <c r="F135"/>
  <c r="H134"/>
  <c r="G134"/>
  <c r="F134"/>
  <c r="H133"/>
  <c r="H132"/>
  <c r="G132"/>
  <c r="F132"/>
  <c r="G131"/>
  <c r="H131" s="1"/>
  <c r="F131"/>
  <c r="H129"/>
  <c r="G128"/>
  <c r="F128"/>
  <c r="H128" s="1"/>
  <c r="G127"/>
  <c r="G126"/>
  <c r="H124"/>
  <c r="G123"/>
  <c r="H123" s="1"/>
  <c r="F123"/>
  <c r="F122"/>
  <c r="H121"/>
  <c r="G120"/>
  <c r="F120"/>
  <c r="H120" s="1"/>
  <c r="G119"/>
  <c r="H118"/>
  <c r="H117"/>
  <c r="G117"/>
  <c r="F117"/>
  <c r="H116"/>
  <c r="G116"/>
  <c r="F116"/>
  <c r="H115"/>
  <c r="H114"/>
  <c r="G114"/>
  <c r="F114"/>
  <c r="G113"/>
  <c r="H113" s="1"/>
  <c r="F113"/>
  <c r="H112"/>
  <c r="G111"/>
  <c r="H111" s="1"/>
  <c r="F111"/>
  <c r="F110"/>
  <c r="H109"/>
  <c r="G108"/>
  <c r="F108"/>
  <c r="H108" s="1"/>
  <c r="G107"/>
  <c r="H106"/>
  <c r="H105"/>
  <c r="G105"/>
  <c r="F105"/>
  <c r="H104"/>
  <c r="G104"/>
  <c r="F104"/>
  <c r="H103"/>
  <c r="H102"/>
  <c r="G102"/>
  <c r="F102"/>
  <c r="G101"/>
  <c r="H101" s="1"/>
  <c r="F101"/>
  <c r="H100"/>
  <c r="G99"/>
  <c r="H99" s="1"/>
  <c r="F99"/>
  <c r="F98"/>
  <c r="H97"/>
  <c r="G96"/>
  <c r="F96"/>
  <c r="H96" s="1"/>
  <c r="G95"/>
  <c r="H94"/>
  <c r="H93"/>
  <c r="G93"/>
  <c r="F93"/>
  <c r="H92"/>
  <c r="G92"/>
  <c r="F92"/>
  <c r="H89"/>
  <c r="G88"/>
  <c r="F88"/>
  <c r="H88" s="1"/>
  <c r="G87"/>
  <c r="G86"/>
  <c r="G85"/>
  <c r="H84"/>
  <c r="G83"/>
  <c r="H83" s="1"/>
  <c r="F83"/>
  <c r="F82"/>
  <c r="F81" s="1"/>
  <c r="F80" s="1"/>
  <c r="H79"/>
  <c r="H78"/>
  <c r="G78"/>
  <c r="F78"/>
  <c r="G77"/>
  <c r="H77" s="1"/>
  <c r="F77"/>
  <c r="H76"/>
  <c r="G75"/>
  <c r="H75" s="1"/>
  <c r="F75"/>
  <c r="F74"/>
  <c r="H73"/>
  <c r="G72"/>
  <c r="F72"/>
  <c r="H72" s="1"/>
  <c r="G71"/>
  <c r="H70"/>
  <c r="H69"/>
  <c r="G69"/>
  <c r="F69"/>
  <c r="H68"/>
  <c r="G68"/>
  <c r="F68"/>
  <c r="H67"/>
  <c r="H66"/>
  <c r="G66"/>
  <c r="F66"/>
  <c r="G65"/>
  <c r="H65" s="1"/>
  <c r="F65"/>
  <c r="H64"/>
  <c r="G63"/>
  <c r="H63" s="1"/>
  <c r="F63"/>
  <c r="F62"/>
  <c r="H61"/>
  <c r="G60"/>
  <c r="F60"/>
  <c r="H60" s="1"/>
  <c r="G59"/>
  <c r="H57"/>
  <c r="H56"/>
  <c r="G56"/>
  <c r="F56"/>
  <c r="G55"/>
  <c r="H55" s="1"/>
  <c r="F55"/>
  <c r="F54"/>
  <c r="H53"/>
  <c r="G52"/>
  <c r="F52"/>
  <c r="H52" s="1"/>
  <c r="G51"/>
  <c r="H50"/>
  <c r="H49"/>
  <c r="G49"/>
  <c r="F49"/>
  <c r="H48"/>
  <c r="H47"/>
  <c r="G47"/>
  <c r="F47"/>
  <c r="H46"/>
  <c r="H45"/>
  <c r="G45"/>
  <c r="F45"/>
  <c r="H44"/>
  <c r="G44"/>
  <c r="F44"/>
  <c r="H43"/>
  <c r="H42"/>
  <c r="G42"/>
  <c r="F42"/>
  <c r="G41"/>
  <c r="H41" s="1"/>
  <c r="F41"/>
  <c r="H37"/>
  <c r="H36"/>
  <c r="G36"/>
  <c r="F36"/>
  <c r="H35"/>
  <c r="H34"/>
  <c r="G34"/>
  <c r="F34"/>
  <c r="G33"/>
  <c r="H33" s="1"/>
  <c r="F33"/>
  <c r="F32"/>
  <c r="F31" s="1"/>
  <c r="H29"/>
  <c r="H28"/>
  <c r="G28"/>
  <c r="F28"/>
  <c r="H27"/>
  <c r="H26"/>
  <c r="G26"/>
  <c r="F26"/>
  <c r="H25"/>
  <c r="H24"/>
  <c r="G24"/>
  <c r="F24"/>
  <c r="F23" s="1"/>
  <c r="H23" s="1"/>
  <c r="G23"/>
  <c r="H22"/>
  <c r="H21"/>
  <c r="G21"/>
  <c r="F21"/>
  <c r="G20"/>
  <c r="H20" s="1"/>
  <c r="F20"/>
  <c r="H19"/>
  <c r="G18"/>
  <c r="H18" s="1"/>
  <c r="F18"/>
  <c r="F17"/>
  <c r="F16" s="1"/>
  <c r="F11" s="1"/>
  <c r="F10" s="1"/>
  <c r="H15"/>
  <c r="H14"/>
  <c r="G14"/>
  <c r="F14"/>
  <c r="H13"/>
  <c r="G13"/>
  <c r="F13"/>
  <c r="G12"/>
  <c r="F12"/>
  <c r="H12" l="1"/>
  <c r="G17"/>
  <c r="G32"/>
  <c r="G40"/>
  <c r="F51"/>
  <c r="G54"/>
  <c r="H54" s="1"/>
  <c r="F59"/>
  <c r="G62"/>
  <c r="F71"/>
  <c r="H71" s="1"/>
  <c r="G74"/>
  <c r="H74" s="1"/>
  <c r="G82"/>
  <c r="F87"/>
  <c r="F95"/>
  <c r="G98"/>
  <c r="H98" s="1"/>
  <c r="F107"/>
  <c r="H107" s="1"/>
  <c r="G110"/>
  <c r="F119"/>
  <c r="H119" s="1"/>
  <c r="G122"/>
  <c r="H122" s="1"/>
  <c r="F127"/>
  <c r="F137"/>
  <c r="G140"/>
  <c r="H140" s="1"/>
  <c r="G150"/>
  <c r="F155"/>
  <c r="G158"/>
  <c r="F163"/>
  <c r="G168"/>
  <c r="G182"/>
  <c r="G188"/>
  <c r="H188" l="1"/>
  <c r="G187"/>
  <c r="H158"/>
  <c r="G154"/>
  <c r="H95"/>
  <c r="F91"/>
  <c r="F90" s="1"/>
  <c r="H51"/>
  <c r="F40"/>
  <c r="H168"/>
  <c r="G162"/>
  <c r="H150"/>
  <c r="G149"/>
  <c r="F126"/>
  <c r="H127"/>
  <c r="H182"/>
  <c r="G181"/>
  <c r="H181" s="1"/>
  <c r="F154"/>
  <c r="F149" s="1"/>
  <c r="H155"/>
  <c r="H110"/>
  <c r="G91"/>
  <c r="F86"/>
  <c r="H87"/>
  <c r="H62"/>
  <c r="G58"/>
  <c r="H40"/>
  <c r="G39"/>
  <c r="G130"/>
  <c r="F130"/>
  <c r="H137"/>
  <c r="F162"/>
  <c r="F161" s="1"/>
  <c r="H163"/>
  <c r="H17"/>
  <c r="G16"/>
  <c r="H82"/>
  <c r="G81"/>
  <c r="F58"/>
  <c r="H59"/>
  <c r="H32"/>
  <c r="G31"/>
  <c r="H31" s="1"/>
  <c r="H16" l="1"/>
  <c r="G10"/>
  <c r="G11"/>
  <c r="H11" s="1"/>
  <c r="F85"/>
  <c r="H85" s="1"/>
  <c r="H86"/>
  <c r="F125"/>
  <c r="H126"/>
  <c r="H162"/>
  <c r="G161"/>
  <c r="H161" s="1"/>
  <c r="H187"/>
  <c r="G186"/>
  <c r="H186" s="1"/>
  <c r="H81"/>
  <c r="G80"/>
  <c r="H80" s="1"/>
  <c r="H130"/>
  <c r="G125"/>
  <c r="H91"/>
  <c r="G90"/>
  <c r="H90" s="1"/>
  <c r="H58"/>
  <c r="H149"/>
  <c r="F39"/>
  <c r="F38" s="1"/>
  <c r="F191" s="1"/>
  <c r="H154"/>
  <c r="H10" l="1"/>
  <c r="G191"/>
  <c r="H191" s="1"/>
  <c r="H125"/>
  <c r="H39"/>
  <c r="G38"/>
  <c r="H38" s="1"/>
</calcChain>
</file>

<file path=xl/sharedStrings.xml><?xml version="1.0" encoding="utf-8"?>
<sst xmlns="http://schemas.openxmlformats.org/spreadsheetml/2006/main" count="455" uniqueCount="152">
  <si>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Приложение 2</t>
    </r>
  </si>
  <si>
    <t>к Постановлению № 01-18/20 от 08.04.2014г.</t>
  </si>
  <si>
    <t xml:space="preserve">                           Показатели исполнения по ведомственной структуре расходов бюджета МО МО Юнтолово</t>
  </si>
  <si>
    <t xml:space="preserve">                                                                                                  за 1 квартал 2014 года</t>
  </si>
  <si>
    <t>(тыс.руб)</t>
  </si>
  <si>
    <t>Наименование</t>
  </si>
  <si>
    <t>ГРБС</t>
  </si>
  <si>
    <t>Раздел и подраздел</t>
  </si>
  <si>
    <t>Целевая статья</t>
  </si>
  <si>
    <t>Вид расходов</t>
  </si>
  <si>
    <t xml:space="preserve">Утверждено на 2014  год         </t>
  </si>
  <si>
    <t>Исполнено</t>
  </si>
  <si>
    <t>% исполнения</t>
  </si>
  <si>
    <t xml:space="preserve">Муниципальный Совет  МО МО Юнтолово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</si>
  <si>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</si>
  <si>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</si>
  <si>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Содержание Главы муниципального образования</t>
  </si>
  <si>
    <t>002 01 00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</si>
  <si>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</si>
  <si>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</si>
  <si>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</si>
  <si>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</si>
  <si>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</si>
  <si>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депутатов, осуществляющих свою деятельность на постоянной основе</t>
  </si>
  <si>
    <t>002 03 01</t>
  </si>
  <si>
    <t xml:space="preserve">Компенсация расходов депутатам, осуществляющим свои полномочия на непостоянной основе </t>
  </si>
  <si>
    <t>002 03 02</t>
  </si>
  <si>
    <t>Социальные выплаты гражданам, кроме публичных нормативных социальных выплат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</si>
  <si>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</si>
  <si>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</si>
  <si>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услуг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</si>
  <si>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</si>
  <si>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</si>
  <si>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</si>
  <si>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</si>
  <si>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</si>
  <si>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 налогов, сборов и иных платежей</t>
  </si>
  <si>
    <t>850</t>
  </si>
  <si>
    <t xml:space="preserve">Избирательная комиссия МО МО Юнтолово  </t>
  </si>
  <si>
    <t>Обеспечение проведения выборов и референдумов</t>
  </si>
  <si>
    <t>020 01 00</t>
  </si>
  <si>
    <t>Проведение выборов в представительные органы муниципального образования</t>
  </si>
  <si>
    <t xml:space="preserve">Местная Администрация  МО МО Юнтолово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</si>
  <si>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</si>
  <si>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</si>
  <si>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</si>
  <si>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</si>
  <si>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</si>
  <si>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Уплата налогов, сборов и иных платежей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</si>
  <si>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</si>
  <si>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</si>
  <si>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</si>
  <si>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</si>
  <si>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070 01 00</t>
  </si>
  <si>
    <t>Резервные средства</t>
  </si>
  <si>
    <t>870</t>
  </si>
  <si>
    <t>Другие общегосударственные вопросы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</si>
  <si>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</si>
  <si>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</si>
  <si>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</si>
  <si>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</si>
  <si>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</si>
  <si>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</si>
  <si>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Размещение муниципального заказа</t>
  </si>
  <si>
    <t>092 02 00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</si>
  <si>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</si>
  <si>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</si>
  <si>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</si>
  <si>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</si>
  <si>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</si>
  <si>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092 06 00</t>
  </si>
  <si>
    <t>Ведомственная целевая программа по информационному обеспечению населения</t>
  </si>
  <si>
    <t>795 01 00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</si>
  <si>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</si>
  <si>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795 05 00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</si>
  <si>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</si>
  <si>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</si>
  <si>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219 01 00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</si>
  <si>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</si>
  <si>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</si>
  <si>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</si>
  <si>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</si>
  <si>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</si>
  <si>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</si>
  <si>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810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</si>
  <si>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</si>
  <si>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</si>
  <si>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</si>
  <si>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600 01 01</t>
  </si>
  <si>
    <t>Установка, содержание и ремонт ограждений газонов</t>
  </si>
  <si>
    <t>600 01 02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</si>
  <si>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</si>
  <si>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600 01 03</t>
  </si>
  <si>
    <t>Создание зон отдыха; обустройство, содержание и уборка территорий  детских и спортивных площадок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</si>
  <si>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</si>
  <si>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</si>
  <si>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</si>
  <si>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</si>
  <si>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</si>
  <si>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</si>
  <si>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</si>
  <si>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</si>
  <si>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</si>
  <si>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Содержание территорий зеленых насаждений внутриквартального озеленения</t>
  </si>
  <si>
    <t xml:space="preserve">600 01 09 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</si>
  <si>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</si>
  <si>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</si>
  <si>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</si>
  <si>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</si>
  <si>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</si>
  <si>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</si>
  <si>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</si>
  <si>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</si>
  <si>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428 01 00  </t>
  </si>
  <si>
    <t>Молодежная политика и оздоровление детей</t>
  </si>
  <si>
    <t>Проведение работ по военно-патриотическому воспитанию граждан РФ на территории муниципального образования</t>
  </si>
  <si>
    <t>431 01 00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</si>
  <si>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</si>
  <si>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795 02 00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</si>
  <si>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</si>
  <si>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795 03 00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</si>
  <si>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</si>
  <si>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795 04 00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</si>
  <si>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</si>
  <si>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</si>
  <si>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</si>
  <si>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</si>
  <si>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</si>
  <si>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</si>
  <si>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</si>
  <si>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Другие вопросы в области культуры, кинематографии</t>
  </si>
  <si>
    <t>СОЦИАЛЬНАЯ ПОЛИТИКА</t>
  </si>
  <si>
    <t>Охрана семьи и детства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</si>
  <si>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</si>
  <si>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002 80 02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</si>
  <si>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</si>
  <si>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</si>
  <si>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</si>
  <si>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</si>
  <si>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</si>
  <si>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</si>
  <si>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</si>
  <si>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</si>
  <si>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</si>
  <si>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</si>
  <si>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ФИЗИЧЕСКАЯ КУЛЬТУРА И СПОРТ</t>
  </si>
  <si>
    <t>Массовый спорт</t>
  </si>
  <si>
    <t>487 01 00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</si>
  <si>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</si>
  <si>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</si>
  <si>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Периодическая печать и издательства</t>
  </si>
  <si>
    <t>ИТОГО РАСХОДОВ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</si>
</sst>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9" xfId="0" applyFont="1" applyBorder="1" applyAlignment="1">
      <alignment vertical="top"/>
    </xf>
    <xf numFmtId="0" fontId="8" fillId="0" borderId="10" xfId="0" applyFont="1" applyBorder="1" applyAlignment="1"/>
    <xf numFmtId="0" fontId="9" fillId="0" borderId="11" xfId="0" applyFont="1" applyBorder="1" applyAlignment="1">
      <alignment horizontal="center" vertical="justify" wrapText="1"/>
    </xf>
    <xf numFmtId="164" fontId="9" fillId="0" borderId="11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165" fontId="9" fillId="0" borderId="11" xfId="0" applyNumberFormat="1" applyFont="1" applyBorder="1" applyAlignment="1">
      <alignment horizontal="right" vertical="top"/>
    </xf>
    <xf numFmtId="0" fontId="9" fillId="0" borderId="12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horizontal="center" vertical="justify" wrapText="1"/>
    </xf>
    <xf numFmtId="164" fontId="6" fillId="0" borderId="11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/>
    </xf>
    <xf numFmtId="165" fontId="6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165" fontId="6" fillId="0" borderId="11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horizontal="right" vertical="justify"/>
    </xf>
    <xf numFmtId="165" fontId="9" fillId="0" borderId="12" xfId="0" applyNumberFormat="1" applyFont="1" applyBorder="1" applyAlignment="1">
      <alignment vertical="top"/>
    </xf>
    <xf numFmtId="0" fontId="12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center" vertical="justify" wrapText="1"/>
    </xf>
    <xf numFmtId="164" fontId="7" fillId="0" borderId="11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center" vertical="justify"/>
    </xf>
    <xf numFmtId="165" fontId="7" fillId="0" borderId="11" xfId="0" applyNumberFormat="1" applyFont="1" applyBorder="1" applyAlignment="1">
      <alignment horizontal="right" vertical="top"/>
    </xf>
    <xf numFmtId="165" fontId="7" fillId="0" borderId="12" xfId="0" applyNumberFormat="1" applyFont="1" applyBorder="1" applyAlignment="1">
      <alignment vertical="top"/>
    </xf>
    <xf numFmtId="0" fontId="13" fillId="0" borderId="10" xfId="0" applyFont="1" applyBorder="1" applyAlignment="1">
      <alignment vertical="justify" wrapText="1"/>
    </xf>
    <xf numFmtId="0" fontId="14" fillId="0" borderId="10" xfId="0" applyFont="1" applyBorder="1" applyAlignment="1">
      <alignment vertical="justify" wrapText="1"/>
    </xf>
    <xf numFmtId="0" fontId="13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5" fontId="7" fillId="0" borderId="14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164" fontId="7" fillId="0" borderId="14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 wrapText="1"/>
    </xf>
    <xf numFmtId="164" fontId="3" fillId="0" borderId="11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165" fontId="3" fillId="0" borderId="11" xfId="0" applyNumberFormat="1" applyFont="1" applyBorder="1" applyAlignment="1">
      <alignment horizontal="right" vertical="justify"/>
    </xf>
    <xf numFmtId="0" fontId="3" fillId="0" borderId="15" xfId="0" applyFont="1" applyBorder="1" applyAlignment="1">
      <alignment horizontal="center" vertical="justify" wrapText="1"/>
    </xf>
    <xf numFmtId="164" fontId="3" fillId="0" borderId="16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0" fontId="0" fillId="0" borderId="11" xfId="0" applyBorder="1" applyAlignment="1">
      <alignment vertical="top"/>
    </xf>
    <xf numFmtId="0" fontId="12" fillId="0" borderId="18" xfId="0" applyFont="1" applyBorder="1" applyAlignment="1">
      <alignment vertical="justify" wrapText="1"/>
    </xf>
    <xf numFmtId="0" fontId="3" fillId="0" borderId="19" xfId="0" applyFont="1" applyBorder="1" applyAlignment="1">
      <alignment horizontal="center" vertical="justify" wrapText="1"/>
    </xf>
    <xf numFmtId="164" fontId="3" fillId="0" borderId="17" xfId="0" applyNumberFormat="1" applyFont="1" applyBorder="1" applyAlignment="1">
      <alignment horizontal="center" vertical="justify"/>
    </xf>
    <xf numFmtId="165" fontId="3" fillId="0" borderId="17" xfId="0" applyNumberFormat="1" applyFont="1" applyBorder="1" applyAlignment="1">
      <alignment horizontal="right" vertical="justify"/>
    </xf>
    <xf numFmtId="0" fontId="15" fillId="0" borderId="11" xfId="0" applyFont="1" applyBorder="1" applyAlignment="1">
      <alignment horizontal="center" vertical="justify" wrapText="1"/>
    </xf>
    <xf numFmtId="164" fontId="15" fillId="0" borderId="11" xfId="0" applyNumberFormat="1" applyFont="1" applyBorder="1" applyAlignment="1">
      <alignment horizontal="center" vertical="justify"/>
    </xf>
    <xf numFmtId="49" fontId="15" fillId="0" borderId="11" xfId="0" applyNumberFormat="1" applyFont="1" applyBorder="1" applyAlignment="1">
      <alignment horizontal="center" vertical="justify"/>
    </xf>
    <xf numFmtId="165" fontId="0" fillId="0" borderId="11" xfId="0" applyNumberFormat="1" applyBorder="1" applyAlignment="1">
      <alignment vertical="top"/>
    </xf>
    <xf numFmtId="0" fontId="13" fillId="0" borderId="13" xfId="0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5" fontId="16" fillId="0" borderId="11" xfId="0" applyNumberFormat="1" applyFont="1" applyBorder="1" applyAlignment="1">
      <alignment horizontal="right" vertical="top"/>
    </xf>
    <xf numFmtId="165" fontId="16" fillId="0" borderId="12" xfId="0" applyNumberFormat="1" applyFont="1" applyBorder="1" applyAlignment="1">
      <alignment vertical="top"/>
    </xf>
    <xf numFmtId="164" fontId="14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right" vertical="top"/>
    </xf>
    <xf numFmtId="165" fontId="15" fillId="0" borderId="11" xfId="0" applyNumberFormat="1" applyFont="1" applyBorder="1" applyAlignment="1">
      <alignment horizontal="right" vertical="top"/>
    </xf>
    <xf numFmtId="164" fontId="1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top"/>
    </xf>
    <xf numFmtId="164" fontId="13" fillId="0" borderId="13" xfId="0" applyNumberFormat="1" applyFont="1" applyBorder="1" applyAlignment="1">
      <alignment horizontal="left" vertical="top"/>
    </xf>
    <xf numFmtId="0" fontId="7" fillId="0" borderId="14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justify" wrapText="1"/>
    </xf>
    <xf numFmtId="164" fontId="14" fillId="0" borderId="10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165" fontId="3" fillId="0" borderId="14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center" vertical="justify"/>
    </xf>
    <xf numFmtId="0" fontId="7" fillId="0" borderId="11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5" fillId="0" borderId="11" xfId="0" applyNumberFormat="1" applyFont="1" applyBorder="1" applyAlignment="1">
      <alignment horizontal="center" vertical="justify" wrapText="1"/>
    </xf>
    <xf numFmtId="165" fontId="3" fillId="0" borderId="20" xfId="0" applyNumberFormat="1" applyFont="1" applyBorder="1" applyAlignment="1">
      <alignment horizontal="right" vertical="justify"/>
    </xf>
    <xf numFmtId="49" fontId="7" fillId="0" borderId="21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vertical="justify" wrapText="1"/>
    </xf>
    <xf numFmtId="0" fontId="7" fillId="0" borderId="11" xfId="0" applyNumberFormat="1" applyFont="1" applyBorder="1" applyAlignment="1">
      <alignment horizontal="center" vertical="justify" wrapText="1"/>
    </xf>
    <xf numFmtId="49" fontId="7" fillId="0" borderId="23" xfId="0" applyNumberFormat="1" applyFont="1" applyBorder="1" applyAlignment="1">
      <alignment horizontal="center" vertical="justify"/>
    </xf>
    <xf numFmtId="0" fontId="14" fillId="0" borderId="24" xfId="0" applyFont="1" applyBorder="1" applyAlignment="1">
      <alignment wrapText="1"/>
    </xf>
    <xf numFmtId="0" fontId="3" fillId="0" borderId="14" xfId="0" applyNumberFormat="1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0" borderId="17" xfId="0" applyNumberFormat="1" applyFont="1" applyBorder="1" applyAlignment="1">
      <alignment horizontal="center" vertical="justify" wrapText="1"/>
    </xf>
    <xf numFmtId="164" fontId="12" fillId="0" borderId="17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164" fontId="12" fillId="0" borderId="11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16" fillId="0" borderId="11" xfId="0" applyNumberFormat="1" applyFont="1" applyBorder="1" applyAlignment="1">
      <alignment horizontal="center" vertical="justify" wrapText="1"/>
    </xf>
    <xf numFmtId="164" fontId="16" fillId="0" borderId="11" xfId="0" applyNumberFormat="1" applyFont="1" applyBorder="1" applyAlignment="1">
      <alignment horizontal="center" vertical="justify"/>
    </xf>
    <xf numFmtId="49" fontId="16" fillId="0" borderId="11" xfId="0" applyNumberFormat="1" applyFont="1" applyBorder="1" applyAlignment="1">
      <alignment horizontal="center" vertical="justify"/>
    </xf>
    <xf numFmtId="165" fontId="7" fillId="0" borderId="11" xfId="0" applyNumberFormat="1" applyFont="1" applyBorder="1" applyAlignment="1">
      <alignment vertical="top"/>
    </xf>
    <xf numFmtId="0" fontId="3" fillId="0" borderId="24" xfId="0" applyFont="1" applyBorder="1" applyAlignment="1">
      <alignment vertical="justify" wrapText="1"/>
    </xf>
    <xf numFmtId="0" fontId="3" fillId="0" borderId="16" xfId="0" applyFont="1" applyBorder="1" applyAlignment="1">
      <alignment vertical="justify" wrapText="1"/>
    </xf>
    <xf numFmtId="0" fontId="0" fillId="0" borderId="24" xfId="0" applyBorder="1"/>
    <xf numFmtId="0" fontId="3" fillId="0" borderId="23" xfId="0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/>
    </xf>
    <xf numFmtId="0" fontId="15" fillId="0" borderId="11" xfId="0" applyFont="1" applyFill="1" applyBorder="1" applyAlignment="1">
      <alignment horizontal="center" vertical="justify" wrapText="1"/>
    </xf>
    <xf numFmtId="164" fontId="15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15" fillId="0" borderId="11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 wrapText="1"/>
    </xf>
    <xf numFmtId="164" fontId="3" fillId="0" borderId="11" xfId="0" applyNumberFormat="1" applyFont="1" applyFill="1" applyBorder="1" applyAlignment="1">
      <alignment horizontal="center" vertical="justify"/>
    </xf>
    <xf numFmtId="0" fontId="6" fillId="0" borderId="11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vertical="justify" wrapText="1"/>
    </xf>
    <xf numFmtId="0" fontId="13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6" fillId="0" borderId="26" xfId="0" applyFont="1" applyBorder="1" applyAlignment="1">
      <alignment vertical="top"/>
    </xf>
    <xf numFmtId="49" fontId="16" fillId="0" borderId="26" xfId="0" applyNumberFormat="1" applyFont="1" applyBorder="1" applyAlignment="1">
      <alignment vertical="top"/>
    </xf>
    <xf numFmtId="49" fontId="16" fillId="0" borderId="27" xfId="0" applyNumberFormat="1" applyFont="1" applyBorder="1" applyAlignment="1">
      <alignment vertical="top"/>
    </xf>
    <xf numFmtId="165" fontId="16" fillId="0" borderId="26" xfId="0" applyNumberFormat="1" applyFont="1" applyBorder="1" applyAlignment="1">
      <alignment horizontal="right" vertical="top"/>
    </xf>
    <xf numFmtId="0" fontId="16" fillId="0" borderId="28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workbookViewId="0">
      <selection sqref="A1:XFD1048576"/>
    </sheetView>
  </sheetViews>
  <sheetFormatPr defaultRowHeight="15"/>
  <cols>
    <col min="1" max="1" width="93.140625" customWidth="1"/>
    <col min="2" max="2" width="8.140625" customWidth="1"/>
    <col min="3" max="3" width="11.85546875" customWidth="1"/>
    <col min="4" max="4" width="13" customWidth="1"/>
    <col min="5" max="5" width="10.140625" customWidth="1"/>
    <col min="6" max="6" width="16" customWidth="1"/>
    <col min="7" max="7" width="13.85546875" customWidth="1"/>
    <col min="8" max="8" width="14.5703125" customWidth="1"/>
    <col min="257" max="257" width="93.140625" customWidth="1"/>
    <col min="258" max="258" width="8.140625" customWidth="1"/>
    <col min="259" max="259" width="11.85546875" customWidth="1"/>
    <col min="260" max="260" width="13" customWidth="1"/>
    <col min="261" max="261" width="10.140625" customWidth="1"/>
    <col min="262" max="262" width="16" customWidth="1"/>
    <col min="263" max="263" width="13.85546875" customWidth="1"/>
    <col min="264" max="264" width="14.5703125" customWidth="1"/>
    <col min="513" max="513" width="93.140625" customWidth="1"/>
    <col min="514" max="514" width="8.140625" customWidth="1"/>
    <col min="515" max="515" width="11.85546875" customWidth="1"/>
    <col min="516" max="516" width="13" customWidth="1"/>
    <col min="517" max="517" width="10.140625" customWidth="1"/>
    <col min="518" max="518" width="16" customWidth="1"/>
    <col min="519" max="519" width="13.85546875" customWidth="1"/>
    <col min="520" max="520" width="14.5703125" customWidth="1"/>
    <col min="769" max="769" width="93.140625" customWidth="1"/>
    <col min="770" max="770" width="8.140625" customWidth="1"/>
    <col min="771" max="771" width="11.85546875" customWidth="1"/>
    <col min="772" max="772" width="13" customWidth="1"/>
    <col min="773" max="773" width="10.140625" customWidth="1"/>
    <col min="774" max="774" width="16" customWidth="1"/>
    <col min="775" max="775" width="13.85546875" customWidth="1"/>
    <col min="776" max="776" width="14.5703125" customWidth="1"/>
    <col min="1025" max="1025" width="93.140625" customWidth="1"/>
    <col min="1026" max="1026" width="8.140625" customWidth="1"/>
    <col min="1027" max="1027" width="11.85546875" customWidth="1"/>
    <col min="1028" max="1028" width="13" customWidth="1"/>
    <col min="1029" max="1029" width="10.140625" customWidth="1"/>
    <col min="1030" max="1030" width="16" customWidth="1"/>
    <col min="1031" max="1031" width="13.85546875" customWidth="1"/>
    <col min="1032" max="1032" width="14.5703125" customWidth="1"/>
    <col min="1281" max="1281" width="93.140625" customWidth="1"/>
    <col min="1282" max="1282" width="8.140625" customWidth="1"/>
    <col min="1283" max="1283" width="11.85546875" customWidth="1"/>
    <col min="1284" max="1284" width="13" customWidth="1"/>
    <col min="1285" max="1285" width="10.140625" customWidth="1"/>
    <col min="1286" max="1286" width="16" customWidth="1"/>
    <col min="1287" max="1287" width="13.85546875" customWidth="1"/>
    <col min="1288" max="1288" width="14.5703125" customWidth="1"/>
    <col min="1537" max="1537" width="93.140625" customWidth="1"/>
    <col min="1538" max="1538" width="8.140625" customWidth="1"/>
    <col min="1539" max="1539" width="11.85546875" customWidth="1"/>
    <col min="1540" max="1540" width="13" customWidth="1"/>
    <col min="1541" max="1541" width="10.140625" customWidth="1"/>
    <col min="1542" max="1542" width="16" customWidth="1"/>
    <col min="1543" max="1543" width="13.85546875" customWidth="1"/>
    <col min="1544" max="1544" width="14.5703125" customWidth="1"/>
    <col min="1793" max="1793" width="93.140625" customWidth="1"/>
    <col min="1794" max="1794" width="8.140625" customWidth="1"/>
    <col min="1795" max="1795" width="11.85546875" customWidth="1"/>
    <col min="1796" max="1796" width="13" customWidth="1"/>
    <col min="1797" max="1797" width="10.140625" customWidth="1"/>
    <col min="1798" max="1798" width="16" customWidth="1"/>
    <col min="1799" max="1799" width="13.85546875" customWidth="1"/>
    <col min="1800" max="1800" width="14.5703125" customWidth="1"/>
    <col min="2049" max="2049" width="93.140625" customWidth="1"/>
    <col min="2050" max="2050" width="8.140625" customWidth="1"/>
    <col min="2051" max="2051" width="11.85546875" customWidth="1"/>
    <col min="2052" max="2052" width="13" customWidth="1"/>
    <col min="2053" max="2053" width="10.140625" customWidth="1"/>
    <col min="2054" max="2054" width="16" customWidth="1"/>
    <col min="2055" max="2055" width="13.85546875" customWidth="1"/>
    <col min="2056" max="2056" width="14.5703125" customWidth="1"/>
    <col min="2305" max="2305" width="93.140625" customWidth="1"/>
    <col min="2306" max="2306" width="8.140625" customWidth="1"/>
    <col min="2307" max="2307" width="11.85546875" customWidth="1"/>
    <col min="2308" max="2308" width="13" customWidth="1"/>
    <col min="2309" max="2309" width="10.140625" customWidth="1"/>
    <col min="2310" max="2310" width="16" customWidth="1"/>
    <col min="2311" max="2311" width="13.85546875" customWidth="1"/>
    <col min="2312" max="2312" width="14.5703125" customWidth="1"/>
    <col min="2561" max="2561" width="93.140625" customWidth="1"/>
    <col min="2562" max="2562" width="8.140625" customWidth="1"/>
    <col min="2563" max="2563" width="11.85546875" customWidth="1"/>
    <col min="2564" max="2564" width="13" customWidth="1"/>
    <col min="2565" max="2565" width="10.140625" customWidth="1"/>
    <col min="2566" max="2566" width="16" customWidth="1"/>
    <col min="2567" max="2567" width="13.85546875" customWidth="1"/>
    <col min="2568" max="2568" width="14.5703125" customWidth="1"/>
    <col min="2817" max="2817" width="93.140625" customWidth="1"/>
    <col min="2818" max="2818" width="8.140625" customWidth="1"/>
    <col min="2819" max="2819" width="11.85546875" customWidth="1"/>
    <col min="2820" max="2820" width="13" customWidth="1"/>
    <col min="2821" max="2821" width="10.140625" customWidth="1"/>
    <col min="2822" max="2822" width="16" customWidth="1"/>
    <col min="2823" max="2823" width="13.85546875" customWidth="1"/>
    <col min="2824" max="2824" width="14.5703125" customWidth="1"/>
    <col min="3073" max="3073" width="93.140625" customWidth="1"/>
    <col min="3074" max="3074" width="8.140625" customWidth="1"/>
    <col min="3075" max="3075" width="11.85546875" customWidth="1"/>
    <col min="3076" max="3076" width="13" customWidth="1"/>
    <col min="3077" max="3077" width="10.140625" customWidth="1"/>
    <col min="3078" max="3078" width="16" customWidth="1"/>
    <col min="3079" max="3079" width="13.85546875" customWidth="1"/>
    <col min="3080" max="3080" width="14.5703125" customWidth="1"/>
    <col min="3329" max="3329" width="93.140625" customWidth="1"/>
    <col min="3330" max="3330" width="8.140625" customWidth="1"/>
    <col min="3331" max="3331" width="11.85546875" customWidth="1"/>
    <col min="3332" max="3332" width="13" customWidth="1"/>
    <col min="3333" max="3333" width="10.140625" customWidth="1"/>
    <col min="3334" max="3334" width="16" customWidth="1"/>
    <col min="3335" max="3335" width="13.85546875" customWidth="1"/>
    <col min="3336" max="3336" width="14.5703125" customWidth="1"/>
    <col min="3585" max="3585" width="93.140625" customWidth="1"/>
    <col min="3586" max="3586" width="8.140625" customWidth="1"/>
    <col min="3587" max="3587" width="11.85546875" customWidth="1"/>
    <col min="3588" max="3588" width="13" customWidth="1"/>
    <col min="3589" max="3589" width="10.140625" customWidth="1"/>
    <col min="3590" max="3590" width="16" customWidth="1"/>
    <col min="3591" max="3591" width="13.85546875" customWidth="1"/>
    <col min="3592" max="3592" width="14.5703125" customWidth="1"/>
    <col min="3841" max="3841" width="93.140625" customWidth="1"/>
    <col min="3842" max="3842" width="8.140625" customWidth="1"/>
    <col min="3843" max="3843" width="11.85546875" customWidth="1"/>
    <col min="3844" max="3844" width="13" customWidth="1"/>
    <col min="3845" max="3845" width="10.140625" customWidth="1"/>
    <col min="3846" max="3846" width="16" customWidth="1"/>
    <col min="3847" max="3847" width="13.85546875" customWidth="1"/>
    <col min="3848" max="3848" width="14.5703125" customWidth="1"/>
    <col min="4097" max="4097" width="93.140625" customWidth="1"/>
    <col min="4098" max="4098" width="8.140625" customWidth="1"/>
    <col min="4099" max="4099" width="11.85546875" customWidth="1"/>
    <col min="4100" max="4100" width="13" customWidth="1"/>
    <col min="4101" max="4101" width="10.140625" customWidth="1"/>
    <col min="4102" max="4102" width="16" customWidth="1"/>
    <col min="4103" max="4103" width="13.85546875" customWidth="1"/>
    <col min="4104" max="4104" width="14.5703125" customWidth="1"/>
    <col min="4353" max="4353" width="93.140625" customWidth="1"/>
    <col min="4354" max="4354" width="8.140625" customWidth="1"/>
    <col min="4355" max="4355" width="11.85546875" customWidth="1"/>
    <col min="4356" max="4356" width="13" customWidth="1"/>
    <col min="4357" max="4357" width="10.140625" customWidth="1"/>
    <col min="4358" max="4358" width="16" customWidth="1"/>
    <col min="4359" max="4359" width="13.85546875" customWidth="1"/>
    <col min="4360" max="4360" width="14.5703125" customWidth="1"/>
    <col min="4609" max="4609" width="93.140625" customWidth="1"/>
    <col min="4610" max="4610" width="8.140625" customWidth="1"/>
    <col min="4611" max="4611" width="11.85546875" customWidth="1"/>
    <col min="4612" max="4612" width="13" customWidth="1"/>
    <col min="4613" max="4613" width="10.140625" customWidth="1"/>
    <col min="4614" max="4614" width="16" customWidth="1"/>
    <col min="4615" max="4615" width="13.85546875" customWidth="1"/>
    <col min="4616" max="4616" width="14.5703125" customWidth="1"/>
    <col min="4865" max="4865" width="93.140625" customWidth="1"/>
    <col min="4866" max="4866" width="8.140625" customWidth="1"/>
    <col min="4867" max="4867" width="11.85546875" customWidth="1"/>
    <col min="4868" max="4868" width="13" customWidth="1"/>
    <col min="4869" max="4869" width="10.140625" customWidth="1"/>
    <col min="4870" max="4870" width="16" customWidth="1"/>
    <col min="4871" max="4871" width="13.85546875" customWidth="1"/>
    <col min="4872" max="4872" width="14.5703125" customWidth="1"/>
    <col min="5121" max="5121" width="93.140625" customWidth="1"/>
    <col min="5122" max="5122" width="8.140625" customWidth="1"/>
    <col min="5123" max="5123" width="11.85546875" customWidth="1"/>
    <col min="5124" max="5124" width="13" customWidth="1"/>
    <col min="5125" max="5125" width="10.140625" customWidth="1"/>
    <col min="5126" max="5126" width="16" customWidth="1"/>
    <col min="5127" max="5127" width="13.85546875" customWidth="1"/>
    <col min="5128" max="5128" width="14.5703125" customWidth="1"/>
    <col min="5377" max="5377" width="93.140625" customWidth="1"/>
    <col min="5378" max="5378" width="8.140625" customWidth="1"/>
    <col min="5379" max="5379" width="11.85546875" customWidth="1"/>
    <col min="5380" max="5380" width="13" customWidth="1"/>
    <col min="5381" max="5381" width="10.140625" customWidth="1"/>
    <col min="5382" max="5382" width="16" customWidth="1"/>
    <col min="5383" max="5383" width="13.85546875" customWidth="1"/>
    <col min="5384" max="5384" width="14.5703125" customWidth="1"/>
    <col min="5633" max="5633" width="93.140625" customWidth="1"/>
    <col min="5634" max="5634" width="8.140625" customWidth="1"/>
    <col min="5635" max="5635" width="11.85546875" customWidth="1"/>
    <col min="5636" max="5636" width="13" customWidth="1"/>
    <col min="5637" max="5637" width="10.140625" customWidth="1"/>
    <col min="5638" max="5638" width="16" customWidth="1"/>
    <col min="5639" max="5639" width="13.85546875" customWidth="1"/>
    <col min="5640" max="5640" width="14.5703125" customWidth="1"/>
    <col min="5889" max="5889" width="93.140625" customWidth="1"/>
    <col min="5890" max="5890" width="8.140625" customWidth="1"/>
    <col min="5891" max="5891" width="11.85546875" customWidth="1"/>
    <col min="5892" max="5892" width="13" customWidth="1"/>
    <col min="5893" max="5893" width="10.140625" customWidth="1"/>
    <col min="5894" max="5894" width="16" customWidth="1"/>
    <col min="5895" max="5895" width="13.85546875" customWidth="1"/>
    <col min="5896" max="5896" width="14.5703125" customWidth="1"/>
    <col min="6145" max="6145" width="93.140625" customWidth="1"/>
    <col min="6146" max="6146" width="8.140625" customWidth="1"/>
    <col min="6147" max="6147" width="11.85546875" customWidth="1"/>
    <col min="6148" max="6148" width="13" customWidth="1"/>
    <col min="6149" max="6149" width="10.140625" customWidth="1"/>
    <col min="6150" max="6150" width="16" customWidth="1"/>
    <col min="6151" max="6151" width="13.85546875" customWidth="1"/>
    <col min="6152" max="6152" width="14.5703125" customWidth="1"/>
    <col min="6401" max="6401" width="93.140625" customWidth="1"/>
    <col min="6402" max="6402" width="8.140625" customWidth="1"/>
    <col min="6403" max="6403" width="11.85546875" customWidth="1"/>
    <col min="6404" max="6404" width="13" customWidth="1"/>
    <col min="6405" max="6405" width="10.140625" customWidth="1"/>
    <col min="6406" max="6406" width="16" customWidth="1"/>
    <col min="6407" max="6407" width="13.85546875" customWidth="1"/>
    <col min="6408" max="6408" width="14.5703125" customWidth="1"/>
    <col min="6657" max="6657" width="93.140625" customWidth="1"/>
    <col min="6658" max="6658" width="8.140625" customWidth="1"/>
    <col min="6659" max="6659" width="11.85546875" customWidth="1"/>
    <col min="6660" max="6660" width="13" customWidth="1"/>
    <col min="6661" max="6661" width="10.140625" customWidth="1"/>
    <col min="6662" max="6662" width="16" customWidth="1"/>
    <col min="6663" max="6663" width="13.85546875" customWidth="1"/>
    <col min="6664" max="6664" width="14.5703125" customWidth="1"/>
    <col min="6913" max="6913" width="93.140625" customWidth="1"/>
    <col min="6914" max="6914" width="8.140625" customWidth="1"/>
    <col min="6915" max="6915" width="11.85546875" customWidth="1"/>
    <col min="6916" max="6916" width="13" customWidth="1"/>
    <col min="6917" max="6917" width="10.140625" customWidth="1"/>
    <col min="6918" max="6918" width="16" customWidth="1"/>
    <col min="6919" max="6919" width="13.85546875" customWidth="1"/>
    <col min="6920" max="6920" width="14.5703125" customWidth="1"/>
    <col min="7169" max="7169" width="93.140625" customWidth="1"/>
    <col min="7170" max="7170" width="8.140625" customWidth="1"/>
    <col min="7171" max="7171" width="11.85546875" customWidth="1"/>
    <col min="7172" max="7172" width="13" customWidth="1"/>
    <col min="7173" max="7173" width="10.140625" customWidth="1"/>
    <col min="7174" max="7174" width="16" customWidth="1"/>
    <col min="7175" max="7175" width="13.85546875" customWidth="1"/>
    <col min="7176" max="7176" width="14.5703125" customWidth="1"/>
    <col min="7425" max="7425" width="93.140625" customWidth="1"/>
    <col min="7426" max="7426" width="8.140625" customWidth="1"/>
    <col min="7427" max="7427" width="11.85546875" customWidth="1"/>
    <col min="7428" max="7428" width="13" customWidth="1"/>
    <col min="7429" max="7429" width="10.140625" customWidth="1"/>
    <col min="7430" max="7430" width="16" customWidth="1"/>
    <col min="7431" max="7431" width="13.85546875" customWidth="1"/>
    <col min="7432" max="7432" width="14.5703125" customWidth="1"/>
    <col min="7681" max="7681" width="93.140625" customWidth="1"/>
    <col min="7682" max="7682" width="8.140625" customWidth="1"/>
    <col min="7683" max="7683" width="11.85546875" customWidth="1"/>
    <col min="7684" max="7684" width="13" customWidth="1"/>
    <col min="7685" max="7685" width="10.140625" customWidth="1"/>
    <col min="7686" max="7686" width="16" customWidth="1"/>
    <col min="7687" max="7687" width="13.85546875" customWidth="1"/>
    <col min="7688" max="7688" width="14.5703125" customWidth="1"/>
    <col min="7937" max="7937" width="93.140625" customWidth="1"/>
    <col min="7938" max="7938" width="8.140625" customWidth="1"/>
    <col min="7939" max="7939" width="11.85546875" customWidth="1"/>
    <col min="7940" max="7940" width="13" customWidth="1"/>
    <col min="7941" max="7941" width="10.140625" customWidth="1"/>
    <col min="7942" max="7942" width="16" customWidth="1"/>
    <col min="7943" max="7943" width="13.85546875" customWidth="1"/>
    <col min="7944" max="7944" width="14.5703125" customWidth="1"/>
    <col min="8193" max="8193" width="93.140625" customWidth="1"/>
    <col min="8194" max="8194" width="8.140625" customWidth="1"/>
    <col min="8195" max="8195" width="11.85546875" customWidth="1"/>
    <col min="8196" max="8196" width="13" customWidth="1"/>
    <col min="8197" max="8197" width="10.140625" customWidth="1"/>
    <col min="8198" max="8198" width="16" customWidth="1"/>
    <col min="8199" max="8199" width="13.85546875" customWidth="1"/>
    <col min="8200" max="8200" width="14.5703125" customWidth="1"/>
    <col min="8449" max="8449" width="93.140625" customWidth="1"/>
    <col min="8450" max="8450" width="8.140625" customWidth="1"/>
    <col min="8451" max="8451" width="11.85546875" customWidth="1"/>
    <col min="8452" max="8452" width="13" customWidth="1"/>
    <col min="8453" max="8453" width="10.140625" customWidth="1"/>
    <col min="8454" max="8454" width="16" customWidth="1"/>
    <col min="8455" max="8455" width="13.85546875" customWidth="1"/>
    <col min="8456" max="8456" width="14.5703125" customWidth="1"/>
    <col min="8705" max="8705" width="93.140625" customWidth="1"/>
    <col min="8706" max="8706" width="8.140625" customWidth="1"/>
    <col min="8707" max="8707" width="11.85546875" customWidth="1"/>
    <col min="8708" max="8708" width="13" customWidth="1"/>
    <col min="8709" max="8709" width="10.140625" customWidth="1"/>
    <col min="8710" max="8710" width="16" customWidth="1"/>
    <col min="8711" max="8711" width="13.85546875" customWidth="1"/>
    <col min="8712" max="8712" width="14.5703125" customWidth="1"/>
    <col min="8961" max="8961" width="93.140625" customWidth="1"/>
    <col min="8962" max="8962" width="8.140625" customWidth="1"/>
    <col min="8963" max="8963" width="11.85546875" customWidth="1"/>
    <col min="8964" max="8964" width="13" customWidth="1"/>
    <col min="8965" max="8965" width="10.140625" customWidth="1"/>
    <col min="8966" max="8966" width="16" customWidth="1"/>
    <col min="8967" max="8967" width="13.85546875" customWidth="1"/>
    <col min="8968" max="8968" width="14.5703125" customWidth="1"/>
    <col min="9217" max="9217" width="93.140625" customWidth="1"/>
    <col min="9218" max="9218" width="8.140625" customWidth="1"/>
    <col min="9219" max="9219" width="11.85546875" customWidth="1"/>
    <col min="9220" max="9220" width="13" customWidth="1"/>
    <col min="9221" max="9221" width="10.140625" customWidth="1"/>
    <col min="9222" max="9222" width="16" customWidth="1"/>
    <col min="9223" max="9223" width="13.85546875" customWidth="1"/>
    <col min="9224" max="9224" width="14.5703125" customWidth="1"/>
    <col min="9473" max="9473" width="93.140625" customWidth="1"/>
    <col min="9474" max="9474" width="8.140625" customWidth="1"/>
    <col min="9475" max="9475" width="11.85546875" customWidth="1"/>
    <col min="9476" max="9476" width="13" customWidth="1"/>
    <col min="9477" max="9477" width="10.140625" customWidth="1"/>
    <col min="9478" max="9478" width="16" customWidth="1"/>
    <col min="9479" max="9479" width="13.85546875" customWidth="1"/>
    <col min="9480" max="9480" width="14.5703125" customWidth="1"/>
    <col min="9729" max="9729" width="93.140625" customWidth="1"/>
    <col min="9730" max="9730" width="8.140625" customWidth="1"/>
    <col min="9731" max="9731" width="11.85546875" customWidth="1"/>
    <col min="9732" max="9732" width="13" customWidth="1"/>
    <col min="9733" max="9733" width="10.140625" customWidth="1"/>
    <col min="9734" max="9734" width="16" customWidth="1"/>
    <col min="9735" max="9735" width="13.85546875" customWidth="1"/>
    <col min="9736" max="9736" width="14.5703125" customWidth="1"/>
    <col min="9985" max="9985" width="93.140625" customWidth="1"/>
    <col min="9986" max="9986" width="8.140625" customWidth="1"/>
    <col min="9987" max="9987" width="11.85546875" customWidth="1"/>
    <col min="9988" max="9988" width="13" customWidth="1"/>
    <col min="9989" max="9989" width="10.140625" customWidth="1"/>
    <col min="9990" max="9990" width="16" customWidth="1"/>
    <col min="9991" max="9991" width="13.85546875" customWidth="1"/>
    <col min="9992" max="9992" width="14.5703125" customWidth="1"/>
    <col min="10241" max="10241" width="93.140625" customWidth="1"/>
    <col min="10242" max="10242" width="8.140625" customWidth="1"/>
    <col min="10243" max="10243" width="11.85546875" customWidth="1"/>
    <col min="10244" max="10244" width="13" customWidth="1"/>
    <col min="10245" max="10245" width="10.140625" customWidth="1"/>
    <col min="10246" max="10246" width="16" customWidth="1"/>
    <col min="10247" max="10247" width="13.85546875" customWidth="1"/>
    <col min="10248" max="10248" width="14.5703125" customWidth="1"/>
    <col min="10497" max="10497" width="93.140625" customWidth="1"/>
    <col min="10498" max="10498" width="8.140625" customWidth="1"/>
    <col min="10499" max="10499" width="11.85546875" customWidth="1"/>
    <col min="10500" max="10500" width="13" customWidth="1"/>
    <col min="10501" max="10501" width="10.140625" customWidth="1"/>
    <col min="10502" max="10502" width="16" customWidth="1"/>
    <col min="10503" max="10503" width="13.85546875" customWidth="1"/>
    <col min="10504" max="10504" width="14.5703125" customWidth="1"/>
    <col min="10753" max="10753" width="93.140625" customWidth="1"/>
    <col min="10754" max="10754" width="8.140625" customWidth="1"/>
    <col min="10755" max="10755" width="11.85546875" customWidth="1"/>
    <col min="10756" max="10756" width="13" customWidth="1"/>
    <col min="10757" max="10757" width="10.140625" customWidth="1"/>
    <col min="10758" max="10758" width="16" customWidth="1"/>
    <col min="10759" max="10759" width="13.85546875" customWidth="1"/>
    <col min="10760" max="10760" width="14.5703125" customWidth="1"/>
    <col min="11009" max="11009" width="93.140625" customWidth="1"/>
    <col min="11010" max="11010" width="8.140625" customWidth="1"/>
    <col min="11011" max="11011" width="11.85546875" customWidth="1"/>
    <col min="11012" max="11012" width="13" customWidth="1"/>
    <col min="11013" max="11013" width="10.140625" customWidth="1"/>
    <col min="11014" max="11014" width="16" customWidth="1"/>
    <col min="11015" max="11015" width="13.85546875" customWidth="1"/>
    <col min="11016" max="11016" width="14.5703125" customWidth="1"/>
    <col min="11265" max="11265" width="93.140625" customWidth="1"/>
    <col min="11266" max="11266" width="8.140625" customWidth="1"/>
    <col min="11267" max="11267" width="11.85546875" customWidth="1"/>
    <col min="11268" max="11268" width="13" customWidth="1"/>
    <col min="11269" max="11269" width="10.140625" customWidth="1"/>
    <col min="11270" max="11270" width="16" customWidth="1"/>
    <col min="11271" max="11271" width="13.85546875" customWidth="1"/>
    <col min="11272" max="11272" width="14.5703125" customWidth="1"/>
    <col min="11521" max="11521" width="93.140625" customWidth="1"/>
    <col min="11522" max="11522" width="8.140625" customWidth="1"/>
    <col min="11523" max="11523" width="11.85546875" customWidth="1"/>
    <col min="11524" max="11524" width="13" customWidth="1"/>
    <col min="11525" max="11525" width="10.140625" customWidth="1"/>
    <col min="11526" max="11526" width="16" customWidth="1"/>
    <col min="11527" max="11527" width="13.85546875" customWidth="1"/>
    <col min="11528" max="11528" width="14.5703125" customWidth="1"/>
    <col min="11777" max="11777" width="93.140625" customWidth="1"/>
    <col min="11778" max="11778" width="8.140625" customWidth="1"/>
    <col min="11779" max="11779" width="11.85546875" customWidth="1"/>
    <col min="11780" max="11780" width="13" customWidth="1"/>
    <col min="11781" max="11781" width="10.140625" customWidth="1"/>
    <col min="11782" max="11782" width="16" customWidth="1"/>
    <col min="11783" max="11783" width="13.85546875" customWidth="1"/>
    <col min="11784" max="11784" width="14.5703125" customWidth="1"/>
    <col min="12033" max="12033" width="93.140625" customWidth="1"/>
    <col min="12034" max="12034" width="8.140625" customWidth="1"/>
    <col min="12035" max="12035" width="11.85546875" customWidth="1"/>
    <col min="12036" max="12036" width="13" customWidth="1"/>
    <col min="12037" max="12037" width="10.140625" customWidth="1"/>
    <col min="12038" max="12038" width="16" customWidth="1"/>
    <col min="12039" max="12039" width="13.85546875" customWidth="1"/>
    <col min="12040" max="12040" width="14.5703125" customWidth="1"/>
    <col min="12289" max="12289" width="93.140625" customWidth="1"/>
    <col min="12290" max="12290" width="8.140625" customWidth="1"/>
    <col min="12291" max="12291" width="11.85546875" customWidth="1"/>
    <col min="12292" max="12292" width="13" customWidth="1"/>
    <col min="12293" max="12293" width="10.140625" customWidth="1"/>
    <col min="12294" max="12294" width="16" customWidth="1"/>
    <col min="12295" max="12295" width="13.85546875" customWidth="1"/>
    <col min="12296" max="12296" width="14.5703125" customWidth="1"/>
    <col min="12545" max="12545" width="93.140625" customWidth="1"/>
    <col min="12546" max="12546" width="8.140625" customWidth="1"/>
    <col min="12547" max="12547" width="11.85546875" customWidth="1"/>
    <col min="12548" max="12548" width="13" customWidth="1"/>
    <col min="12549" max="12549" width="10.140625" customWidth="1"/>
    <col min="12550" max="12550" width="16" customWidth="1"/>
    <col min="12551" max="12551" width="13.85546875" customWidth="1"/>
    <col min="12552" max="12552" width="14.5703125" customWidth="1"/>
    <col min="12801" max="12801" width="93.140625" customWidth="1"/>
    <col min="12802" max="12802" width="8.140625" customWidth="1"/>
    <col min="12803" max="12803" width="11.85546875" customWidth="1"/>
    <col min="12804" max="12804" width="13" customWidth="1"/>
    <col min="12805" max="12805" width="10.140625" customWidth="1"/>
    <col min="12806" max="12806" width="16" customWidth="1"/>
    <col min="12807" max="12807" width="13.85546875" customWidth="1"/>
    <col min="12808" max="12808" width="14.5703125" customWidth="1"/>
    <col min="13057" max="13057" width="93.140625" customWidth="1"/>
    <col min="13058" max="13058" width="8.140625" customWidth="1"/>
    <col min="13059" max="13059" width="11.85546875" customWidth="1"/>
    <col min="13060" max="13060" width="13" customWidth="1"/>
    <col min="13061" max="13061" width="10.140625" customWidth="1"/>
    <col min="13062" max="13062" width="16" customWidth="1"/>
    <col min="13063" max="13063" width="13.85546875" customWidth="1"/>
    <col min="13064" max="13064" width="14.5703125" customWidth="1"/>
    <col min="13313" max="13313" width="93.140625" customWidth="1"/>
    <col min="13314" max="13314" width="8.140625" customWidth="1"/>
    <col min="13315" max="13315" width="11.85546875" customWidth="1"/>
    <col min="13316" max="13316" width="13" customWidth="1"/>
    <col min="13317" max="13317" width="10.140625" customWidth="1"/>
    <col min="13318" max="13318" width="16" customWidth="1"/>
    <col min="13319" max="13319" width="13.85546875" customWidth="1"/>
    <col min="13320" max="13320" width="14.5703125" customWidth="1"/>
    <col min="13569" max="13569" width="93.140625" customWidth="1"/>
    <col min="13570" max="13570" width="8.140625" customWidth="1"/>
    <col min="13571" max="13571" width="11.85546875" customWidth="1"/>
    <col min="13572" max="13572" width="13" customWidth="1"/>
    <col min="13573" max="13573" width="10.140625" customWidth="1"/>
    <col min="13574" max="13574" width="16" customWidth="1"/>
    <col min="13575" max="13575" width="13.85546875" customWidth="1"/>
    <col min="13576" max="13576" width="14.5703125" customWidth="1"/>
    <col min="13825" max="13825" width="93.140625" customWidth="1"/>
    <col min="13826" max="13826" width="8.140625" customWidth="1"/>
    <col min="13827" max="13827" width="11.85546875" customWidth="1"/>
    <col min="13828" max="13828" width="13" customWidth="1"/>
    <col min="13829" max="13829" width="10.140625" customWidth="1"/>
    <col min="13830" max="13830" width="16" customWidth="1"/>
    <col min="13831" max="13831" width="13.85546875" customWidth="1"/>
    <col min="13832" max="13832" width="14.5703125" customWidth="1"/>
    <col min="14081" max="14081" width="93.140625" customWidth="1"/>
    <col min="14082" max="14082" width="8.140625" customWidth="1"/>
    <col min="14083" max="14083" width="11.85546875" customWidth="1"/>
    <col min="14084" max="14084" width="13" customWidth="1"/>
    <col min="14085" max="14085" width="10.140625" customWidth="1"/>
    <col min="14086" max="14086" width="16" customWidth="1"/>
    <col min="14087" max="14087" width="13.85546875" customWidth="1"/>
    <col min="14088" max="14088" width="14.5703125" customWidth="1"/>
    <col min="14337" max="14337" width="93.140625" customWidth="1"/>
    <col min="14338" max="14338" width="8.140625" customWidth="1"/>
    <col min="14339" max="14339" width="11.85546875" customWidth="1"/>
    <col min="14340" max="14340" width="13" customWidth="1"/>
    <col min="14341" max="14341" width="10.140625" customWidth="1"/>
    <col min="14342" max="14342" width="16" customWidth="1"/>
    <col min="14343" max="14343" width="13.85546875" customWidth="1"/>
    <col min="14344" max="14344" width="14.5703125" customWidth="1"/>
    <col min="14593" max="14593" width="93.140625" customWidth="1"/>
    <col min="14594" max="14594" width="8.140625" customWidth="1"/>
    <col min="14595" max="14595" width="11.85546875" customWidth="1"/>
    <col min="14596" max="14596" width="13" customWidth="1"/>
    <col min="14597" max="14597" width="10.140625" customWidth="1"/>
    <col min="14598" max="14598" width="16" customWidth="1"/>
    <col min="14599" max="14599" width="13.85546875" customWidth="1"/>
    <col min="14600" max="14600" width="14.5703125" customWidth="1"/>
    <col min="14849" max="14849" width="93.140625" customWidth="1"/>
    <col min="14850" max="14850" width="8.140625" customWidth="1"/>
    <col min="14851" max="14851" width="11.85546875" customWidth="1"/>
    <col min="14852" max="14852" width="13" customWidth="1"/>
    <col min="14853" max="14853" width="10.140625" customWidth="1"/>
    <col min="14854" max="14854" width="16" customWidth="1"/>
    <col min="14855" max="14855" width="13.85546875" customWidth="1"/>
    <col min="14856" max="14856" width="14.5703125" customWidth="1"/>
    <col min="15105" max="15105" width="93.140625" customWidth="1"/>
    <col min="15106" max="15106" width="8.140625" customWidth="1"/>
    <col min="15107" max="15107" width="11.85546875" customWidth="1"/>
    <col min="15108" max="15108" width="13" customWidth="1"/>
    <col min="15109" max="15109" width="10.140625" customWidth="1"/>
    <col min="15110" max="15110" width="16" customWidth="1"/>
    <col min="15111" max="15111" width="13.85546875" customWidth="1"/>
    <col min="15112" max="15112" width="14.5703125" customWidth="1"/>
    <col min="15361" max="15361" width="93.140625" customWidth="1"/>
    <col min="15362" max="15362" width="8.140625" customWidth="1"/>
    <col min="15363" max="15363" width="11.85546875" customWidth="1"/>
    <col min="15364" max="15364" width="13" customWidth="1"/>
    <col min="15365" max="15365" width="10.140625" customWidth="1"/>
    <col min="15366" max="15366" width="16" customWidth="1"/>
    <col min="15367" max="15367" width="13.85546875" customWidth="1"/>
    <col min="15368" max="15368" width="14.5703125" customWidth="1"/>
    <col min="15617" max="15617" width="93.140625" customWidth="1"/>
    <col min="15618" max="15618" width="8.140625" customWidth="1"/>
    <col min="15619" max="15619" width="11.85546875" customWidth="1"/>
    <col min="15620" max="15620" width="13" customWidth="1"/>
    <col min="15621" max="15621" width="10.140625" customWidth="1"/>
    <col min="15622" max="15622" width="16" customWidth="1"/>
    <col min="15623" max="15623" width="13.85546875" customWidth="1"/>
    <col min="15624" max="15624" width="14.5703125" customWidth="1"/>
    <col min="15873" max="15873" width="93.140625" customWidth="1"/>
    <col min="15874" max="15874" width="8.140625" customWidth="1"/>
    <col min="15875" max="15875" width="11.85546875" customWidth="1"/>
    <col min="15876" max="15876" width="13" customWidth="1"/>
    <col min="15877" max="15877" width="10.140625" customWidth="1"/>
    <col min="15878" max="15878" width="16" customWidth="1"/>
    <col min="15879" max="15879" width="13.85546875" customWidth="1"/>
    <col min="15880" max="15880" width="14.5703125" customWidth="1"/>
    <col min="16129" max="16129" width="93.140625" customWidth="1"/>
    <col min="16130" max="16130" width="8.140625" customWidth="1"/>
    <col min="16131" max="16131" width="11.85546875" customWidth="1"/>
    <col min="16132" max="16132" width="13" customWidth="1"/>
    <col min="16133" max="16133" width="10.140625" customWidth="1"/>
    <col min="16134" max="16134" width="16" customWidth="1"/>
    <col min="16135" max="16135" width="13.85546875" customWidth="1"/>
    <col min="16136" max="16136" width="14.5703125" customWidth="1"/>
  </cols>
  <sheetData>
    <row r="1" spans="1:14" ht="15.75">
      <c r="B1" s="1" t="s">
        <v>0</v>
      </c>
      <c r="F1" s="2"/>
      <c r="G1" s="2"/>
    </row>
    <row r="2" spans="1:14">
      <c r="A2" s="3"/>
      <c r="C2" s="4"/>
      <c r="D2" s="5" t="s">
        <v>1</v>
      </c>
      <c r="E2" s="5"/>
      <c r="F2" s="5"/>
      <c r="G2" s="5"/>
      <c r="H2" s="5"/>
    </row>
    <row r="3" spans="1:14">
      <c r="A3" s="3"/>
      <c r="C3" s="4"/>
      <c r="D3" s="6"/>
      <c r="E3" s="6"/>
      <c r="F3" s="6"/>
      <c r="G3" s="6"/>
      <c r="H3" s="6"/>
    </row>
    <row r="4" spans="1:14" ht="16.5">
      <c r="A4" s="7" t="s">
        <v>2</v>
      </c>
      <c r="B4" s="8"/>
      <c r="C4" s="8"/>
      <c r="D4" s="8"/>
      <c r="E4" s="8"/>
      <c r="F4" s="8"/>
      <c r="G4" s="8"/>
      <c r="H4" s="8"/>
    </row>
    <row r="5" spans="1:14" ht="16.5">
      <c r="A5" s="7" t="s">
        <v>3</v>
      </c>
    </row>
    <row r="7" spans="1:14">
      <c r="F7" s="3"/>
      <c r="H7" s="3" t="s">
        <v>4</v>
      </c>
      <c r="M7" s="8"/>
      <c r="N7" s="8"/>
    </row>
    <row r="8" spans="1:14">
      <c r="A8" s="9" t="s">
        <v>5</v>
      </c>
      <c r="B8" s="9" t="s">
        <v>6</v>
      </c>
      <c r="C8" s="10" t="s">
        <v>7</v>
      </c>
      <c r="D8" s="10" t="s">
        <v>8</v>
      </c>
      <c r="E8" s="11" t="s">
        <v>9</v>
      </c>
      <c r="F8" s="12" t="s">
        <v>10</v>
      </c>
      <c r="G8" s="12" t="s">
        <v>11</v>
      </c>
      <c r="H8" s="12" t="s">
        <v>12</v>
      </c>
    </row>
    <row r="9" spans="1:14">
      <c r="A9" s="13"/>
      <c r="B9" s="13"/>
      <c r="C9" s="14"/>
      <c r="D9" s="14"/>
      <c r="E9" s="15"/>
      <c r="F9" s="16"/>
      <c r="G9" s="17"/>
      <c r="H9" s="17"/>
    </row>
    <row r="10" spans="1:14">
      <c r="A10" s="18" t="s">
        <v>13</v>
      </c>
      <c r="B10" s="19"/>
      <c r="C10" s="20"/>
      <c r="D10" s="21"/>
      <c r="E10" s="21"/>
      <c r="F10" s="22">
        <f>F11</f>
        <v>4885.3999999999996</v>
      </c>
      <c r="G10" s="22">
        <f>G12+G16+G29</f>
        <v>748.1</v>
      </c>
      <c r="H10" s="23">
        <f>ROUND(G10/F10*100,1)</f>
        <v>15.3</v>
      </c>
    </row>
    <row r="11" spans="1:14">
      <c r="A11" s="24" t="s">
        <v>14</v>
      </c>
      <c r="B11" s="25">
        <v>924</v>
      </c>
      <c r="C11" s="26">
        <v>100</v>
      </c>
      <c r="D11" s="27"/>
      <c r="E11" s="27"/>
      <c r="F11" s="28">
        <f>F12+F16</f>
        <v>4885.3999999999996</v>
      </c>
      <c r="G11" s="28">
        <f>G12+G16+G29</f>
        <v>748.1</v>
      </c>
      <c r="H11" s="29">
        <f t="shared" ref="H11:H124" si="0">ROUND(G11/F11*100,1)</f>
        <v>15.3</v>
      </c>
    </row>
    <row r="12" spans="1:14" ht="25.5">
      <c r="A12" s="30" t="s">
        <v>15</v>
      </c>
      <c r="B12" s="31">
        <v>924</v>
      </c>
      <c r="C12" s="32">
        <v>102</v>
      </c>
      <c r="D12" s="33"/>
      <c r="E12" s="33"/>
      <c r="F12" s="28">
        <f t="shared" ref="F12:G14" si="1">F13</f>
        <v>1044.3</v>
      </c>
      <c r="G12" s="28">
        <f t="shared" si="1"/>
        <v>168.9</v>
      </c>
      <c r="H12" s="29">
        <f t="shared" si="0"/>
        <v>16.2</v>
      </c>
    </row>
    <row r="13" spans="1:14">
      <c r="A13" s="34" t="s">
        <v>16</v>
      </c>
      <c r="B13" s="35">
        <v>924</v>
      </c>
      <c r="C13" s="36">
        <v>102</v>
      </c>
      <c r="D13" s="37" t="s">
        <v>17</v>
      </c>
      <c r="E13" s="37"/>
      <c r="F13" s="38">
        <f t="shared" si="1"/>
        <v>1044.3</v>
      </c>
      <c r="G13" s="38">
        <f t="shared" si="1"/>
        <v>168.9</v>
      </c>
      <c r="H13" s="39">
        <f t="shared" si="0"/>
        <v>16.2</v>
      </c>
    </row>
    <row r="14" spans="1:14" ht="38.25">
      <c r="A14" s="40" t="s">
        <v>18</v>
      </c>
      <c r="B14" s="35">
        <v>924</v>
      </c>
      <c r="C14" s="36">
        <v>102</v>
      </c>
      <c r="D14" s="37" t="s">
        <v>17</v>
      </c>
      <c r="E14" s="37" t="s">
        <v>19</v>
      </c>
      <c r="F14" s="38">
        <f t="shared" si="1"/>
        <v>1044.3</v>
      </c>
      <c r="G14" s="38">
        <f t="shared" si="1"/>
        <v>168.9</v>
      </c>
      <c r="H14" s="39">
        <f t="shared" si="0"/>
        <v>16.2</v>
      </c>
    </row>
    <row r="15" spans="1:14">
      <c r="A15" s="40" t="s">
        <v>20</v>
      </c>
      <c r="B15" s="35">
        <v>924</v>
      </c>
      <c r="C15" s="36">
        <v>102</v>
      </c>
      <c r="D15" s="37" t="s">
        <v>17</v>
      </c>
      <c r="E15" s="37" t="s">
        <v>21</v>
      </c>
      <c r="F15" s="38">
        <v>1044.3</v>
      </c>
      <c r="G15" s="41">
        <v>168.9</v>
      </c>
      <c r="H15" s="39">
        <f t="shared" si="0"/>
        <v>16.2</v>
      </c>
    </row>
    <row r="16" spans="1:14" ht="25.5">
      <c r="A16" s="30" t="s">
        <v>22</v>
      </c>
      <c r="B16" s="31">
        <v>924</v>
      </c>
      <c r="C16" s="32">
        <v>103</v>
      </c>
      <c r="D16" s="33"/>
      <c r="E16" s="33"/>
      <c r="F16" s="28">
        <f>F17+F20+F23</f>
        <v>3841.1</v>
      </c>
      <c r="G16" s="28">
        <f>G17+G20+G23</f>
        <v>579.20000000000005</v>
      </c>
      <c r="H16" s="39">
        <f t="shared" si="0"/>
        <v>15.1</v>
      </c>
    </row>
    <row r="17" spans="1:8">
      <c r="A17" s="34" t="s">
        <v>23</v>
      </c>
      <c r="B17" s="35">
        <v>924</v>
      </c>
      <c r="C17" s="36">
        <v>103</v>
      </c>
      <c r="D17" s="37" t="s">
        <v>24</v>
      </c>
      <c r="E17" s="42"/>
      <c r="F17" s="38">
        <f>F18</f>
        <v>897.3</v>
      </c>
      <c r="G17" s="38">
        <f>G18</f>
        <v>154.19999999999999</v>
      </c>
      <c r="H17" s="39">
        <f t="shared" si="0"/>
        <v>17.2</v>
      </c>
    </row>
    <row r="18" spans="1:8" ht="38.25">
      <c r="A18" s="40" t="s">
        <v>18</v>
      </c>
      <c r="B18" s="35">
        <v>924</v>
      </c>
      <c r="C18" s="36">
        <v>103</v>
      </c>
      <c r="D18" s="37" t="s">
        <v>24</v>
      </c>
      <c r="E18" s="42" t="s">
        <v>19</v>
      </c>
      <c r="F18" s="38">
        <f>F19</f>
        <v>897.3</v>
      </c>
      <c r="G18" s="38">
        <f>G19</f>
        <v>154.19999999999999</v>
      </c>
      <c r="H18" s="39">
        <f t="shared" si="0"/>
        <v>17.2</v>
      </c>
    </row>
    <row r="19" spans="1:8">
      <c r="A19" s="40" t="s">
        <v>20</v>
      </c>
      <c r="B19" s="35">
        <v>924</v>
      </c>
      <c r="C19" s="36">
        <v>103</v>
      </c>
      <c r="D19" s="37" t="s">
        <v>24</v>
      </c>
      <c r="E19" s="42" t="s">
        <v>21</v>
      </c>
      <c r="F19" s="38">
        <v>897.3</v>
      </c>
      <c r="G19" s="41">
        <v>154.19999999999999</v>
      </c>
      <c r="H19" s="39">
        <f t="shared" si="0"/>
        <v>17.2</v>
      </c>
    </row>
    <row r="20" spans="1:8">
      <c r="A20" s="34" t="s">
        <v>25</v>
      </c>
      <c r="B20" s="35">
        <v>924</v>
      </c>
      <c r="C20" s="36">
        <v>103</v>
      </c>
      <c r="D20" s="37" t="s">
        <v>26</v>
      </c>
      <c r="E20" s="37"/>
      <c r="F20" s="38">
        <f>F21</f>
        <v>239.2</v>
      </c>
      <c r="G20" s="38">
        <f>G21</f>
        <v>0</v>
      </c>
      <c r="H20" s="43">
        <f t="shared" si="0"/>
        <v>0</v>
      </c>
    </row>
    <row r="21" spans="1:8" ht="38.25">
      <c r="A21" s="40" t="s">
        <v>18</v>
      </c>
      <c r="B21" s="35">
        <v>924</v>
      </c>
      <c r="C21" s="36">
        <v>103</v>
      </c>
      <c r="D21" s="37" t="s">
        <v>26</v>
      </c>
      <c r="E21" s="37" t="s">
        <v>19</v>
      </c>
      <c r="F21" s="38">
        <f>F22</f>
        <v>239.2</v>
      </c>
      <c r="G21" s="38">
        <f>G22</f>
        <v>0</v>
      </c>
      <c r="H21" s="43">
        <f t="shared" si="0"/>
        <v>0</v>
      </c>
    </row>
    <row r="22" spans="1:8">
      <c r="A22" s="40" t="s">
        <v>27</v>
      </c>
      <c r="B22" s="35">
        <v>924</v>
      </c>
      <c r="C22" s="36">
        <v>103</v>
      </c>
      <c r="D22" s="37" t="s">
        <v>26</v>
      </c>
      <c r="E22" s="37" t="s">
        <v>21</v>
      </c>
      <c r="F22" s="38">
        <v>239.2</v>
      </c>
      <c r="G22" s="41">
        <v>0</v>
      </c>
      <c r="H22" s="43">
        <f t="shared" si="0"/>
        <v>0</v>
      </c>
    </row>
    <row r="23" spans="1:8">
      <c r="A23" s="34" t="s">
        <v>28</v>
      </c>
      <c r="B23" s="35">
        <v>924</v>
      </c>
      <c r="C23" s="36">
        <v>103</v>
      </c>
      <c r="D23" s="37" t="s">
        <v>29</v>
      </c>
      <c r="E23" s="37"/>
      <c r="F23" s="38">
        <f>F24+F26+F28</f>
        <v>2704.6</v>
      </c>
      <c r="G23" s="38">
        <f>G24+G26+G28</f>
        <v>425</v>
      </c>
      <c r="H23" s="39">
        <f t="shared" si="0"/>
        <v>15.7</v>
      </c>
    </row>
    <row r="24" spans="1:8" ht="38.25">
      <c r="A24" s="40" t="s">
        <v>18</v>
      </c>
      <c r="B24" s="35">
        <v>924</v>
      </c>
      <c r="C24" s="36">
        <v>103</v>
      </c>
      <c r="D24" s="37" t="s">
        <v>29</v>
      </c>
      <c r="E24" s="37" t="s">
        <v>19</v>
      </c>
      <c r="F24" s="38">
        <f>F25</f>
        <v>2604.1999999999998</v>
      </c>
      <c r="G24" s="41">
        <f>G25</f>
        <v>400</v>
      </c>
      <c r="H24" s="39">
        <f t="shared" si="0"/>
        <v>15.4</v>
      </c>
    </row>
    <row r="25" spans="1:8">
      <c r="A25" s="40" t="s">
        <v>20</v>
      </c>
      <c r="B25" s="35">
        <v>924</v>
      </c>
      <c r="C25" s="36">
        <v>103</v>
      </c>
      <c r="D25" s="37" t="s">
        <v>29</v>
      </c>
      <c r="E25" s="37" t="s">
        <v>21</v>
      </c>
      <c r="F25" s="38">
        <v>2604.1999999999998</v>
      </c>
      <c r="G25" s="38">
        <v>400</v>
      </c>
      <c r="H25" s="39">
        <f t="shared" si="0"/>
        <v>15.4</v>
      </c>
    </row>
    <row r="26" spans="1:8">
      <c r="A26" s="40" t="s">
        <v>30</v>
      </c>
      <c r="B26" s="35">
        <v>924</v>
      </c>
      <c r="C26" s="36">
        <v>103</v>
      </c>
      <c r="D26" s="37" t="s">
        <v>29</v>
      </c>
      <c r="E26" s="37" t="s">
        <v>31</v>
      </c>
      <c r="F26" s="44">
        <f>F27</f>
        <v>99.4</v>
      </c>
      <c r="G26" s="41">
        <f>G27</f>
        <v>25</v>
      </c>
      <c r="H26" s="29">
        <f t="shared" si="0"/>
        <v>25.2</v>
      </c>
    </row>
    <row r="27" spans="1:8">
      <c r="A27" s="40" t="s">
        <v>32</v>
      </c>
      <c r="B27" s="35">
        <v>924</v>
      </c>
      <c r="C27" s="36">
        <v>103</v>
      </c>
      <c r="D27" s="37" t="s">
        <v>29</v>
      </c>
      <c r="E27" s="37" t="s">
        <v>33</v>
      </c>
      <c r="F27" s="44">
        <v>99.4</v>
      </c>
      <c r="G27" s="41">
        <v>25</v>
      </c>
      <c r="H27" s="45">
        <f t="shared" si="0"/>
        <v>25.2</v>
      </c>
    </row>
    <row r="28" spans="1:8">
      <c r="A28" s="46" t="s">
        <v>34</v>
      </c>
      <c r="B28" s="35">
        <v>924</v>
      </c>
      <c r="C28" s="36">
        <v>103</v>
      </c>
      <c r="D28" s="37" t="s">
        <v>29</v>
      </c>
      <c r="E28" s="37" t="s">
        <v>35</v>
      </c>
      <c r="F28" s="44">
        <f>F29</f>
        <v>1</v>
      </c>
      <c r="G28" s="41">
        <f>G29</f>
        <v>0</v>
      </c>
      <c r="H28" s="45">
        <f t="shared" si="0"/>
        <v>0</v>
      </c>
    </row>
    <row r="29" spans="1:8">
      <c r="A29" s="46" t="s">
        <v>36</v>
      </c>
      <c r="B29" s="35">
        <v>924</v>
      </c>
      <c r="C29" s="36">
        <v>103</v>
      </c>
      <c r="D29" s="37" t="s">
        <v>29</v>
      </c>
      <c r="E29" s="37" t="s">
        <v>37</v>
      </c>
      <c r="F29" s="38">
        <v>1</v>
      </c>
      <c r="G29" s="38">
        <v>0</v>
      </c>
      <c r="H29" s="45">
        <f t="shared" si="0"/>
        <v>0</v>
      </c>
    </row>
    <row r="30" spans="1:8">
      <c r="A30" s="47" t="s">
        <v>38</v>
      </c>
      <c r="B30" s="35"/>
      <c r="C30" s="36"/>
      <c r="D30" s="37"/>
      <c r="E30" s="37"/>
      <c r="F30" s="28"/>
      <c r="G30" s="38"/>
      <c r="H30" s="29"/>
    </row>
    <row r="31" spans="1:8">
      <c r="A31" s="48" t="s">
        <v>14</v>
      </c>
      <c r="B31" s="49">
        <v>992</v>
      </c>
      <c r="C31" s="50">
        <v>100</v>
      </c>
      <c r="D31" s="51"/>
      <c r="E31" s="51"/>
      <c r="F31" s="52">
        <f>F32</f>
        <v>4668.5</v>
      </c>
      <c r="G31" s="52">
        <f>G32</f>
        <v>0</v>
      </c>
      <c r="H31" s="53">
        <f t="shared" si="0"/>
        <v>0</v>
      </c>
    </row>
    <row r="32" spans="1:8">
      <c r="A32" s="54" t="s">
        <v>39</v>
      </c>
      <c r="B32" s="49">
        <v>992</v>
      </c>
      <c r="C32" s="50">
        <v>107</v>
      </c>
      <c r="D32" s="51" t="s">
        <v>40</v>
      </c>
      <c r="E32" s="51"/>
      <c r="F32" s="52">
        <f>F33</f>
        <v>4668.5</v>
      </c>
      <c r="G32" s="52">
        <f>G33</f>
        <v>0</v>
      </c>
      <c r="H32" s="53">
        <f t="shared" si="0"/>
        <v>0</v>
      </c>
    </row>
    <row r="33" spans="1:8">
      <c r="A33" s="55" t="s">
        <v>41</v>
      </c>
      <c r="B33" s="35">
        <v>992</v>
      </c>
      <c r="C33" s="36">
        <v>107</v>
      </c>
      <c r="D33" s="37" t="s">
        <v>40</v>
      </c>
      <c r="E33" s="37"/>
      <c r="F33" s="28">
        <f>F34+F36</f>
        <v>4668.5</v>
      </c>
      <c r="G33" s="28">
        <f>G34+G36</f>
        <v>0</v>
      </c>
      <c r="H33" s="45">
        <f t="shared" si="0"/>
        <v>0</v>
      </c>
    </row>
    <row r="34" spans="1:8" ht="45">
      <c r="A34" s="46" t="s">
        <v>18</v>
      </c>
      <c r="B34" s="35">
        <v>992</v>
      </c>
      <c r="C34" s="36">
        <v>107</v>
      </c>
      <c r="D34" s="37" t="s">
        <v>40</v>
      </c>
      <c r="E34" s="37" t="s">
        <v>19</v>
      </c>
      <c r="F34" s="38">
        <f>F35</f>
        <v>3561.2</v>
      </c>
      <c r="G34" s="38">
        <f>G35</f>
        <v>0</v>
      </c>
      <c r="H34" s="45">
        <f t="shared" si="0"/>
        <v>0</v>
      </c>
    </row>
    <row r="35" spans="1:8">
      <c r="A35" s="46" t="s">
        <v>20</v>
      </c>
      <c r="B35" s="35">
        <v>992</v>
      </c>
      <c r="C35" s="36">
        <v>107</v>
      </c>
      <c r="D35" s="37" t="s">
        <v>40</v>
      </c>
      <c r="E35" s="37" t="s">
        <v>21</v>
      </c>
      <c r="F35" s="38">
        <v>3561.2</v>
      </c>
      <c r="G35" s="38">
        <v>0</v>
      </c>
      <c r="H35" s="45">
        <f t="shared" si="0"/>
        <v>0</v>
      </c>
    </row>
    <row r="36" spans="1:8">
      <c r="A36" s="46" t="s">
        <v>30</v>
      </c>
      <c r="B36" s="35">
        <v>992</v>
      </c>
      <c r="C36" s="36">
        <v>107</v>
      </c>
      <c r="D36" s="37" t="s">
        <v>40</v>
      </c>
      <c r="E36" s="37" t="s">
        <v>31</v>
      </c>
      <c r="F36" s="38">
        <f>F37</f>
        <v>1107.3</v>
      </c>
      <c r="G36" s="38">
        <f>G37</f>
        <v>0</v>
      </c>
      <c r="H36" s="43">
        <f t="shared" si="0"/>
        <v>0</v>
      </c>
    </row>
    <row r="37" spans="1:8">
      <c r="A37" s="46" t="s">
        <v>32</v>
      </c>
      <c r="B37" s="35">
        <v>992</v>
      </c>
      <c r="C37" s="36">
        <v>107</v>
      </c>
      <c r="D37" s="37" t="s">
        <v>40</v>
      </c>
      <c r="E37" s="37" t="s">
        <v>33</v>
      </c>
      <c r="F37" s="38">
        <v>1107.3</v>
      </c>
      <c r="G37" s="41">
        <v>0</v>
      </c>
      <c r="H37" s="43">
        <f t="shared" si="0"/>
        <v>0</v>
      </c>
    </row>
    <row r="38" spans="1:8">
      <c r="A38" s="56" t="s">
        <v>42</v>
      </c>
      <c r="B38" s="57">
        <v>969</v>
      </c>
      <c r="C38" s="58"/>
      <c r="D38" s="59"/>
      <c r="E38" s="59"/>
      <c r="F38" s="60">
        <f>F39+F80+F85+F90+F125+F149+F161+F181+F186</f>
        <v>110956.1</v>
      </c>
      <c r="G38" s="60">
        <f>G39+G80+G85+G90+G125+G149+G161+G181+G186</f>
        <v>9078.7999999999993</v>
      </c>
      <c r="H38" s="61">
        <f t="shared" si="0"/>
        <v>8.1999999999999993</v>
      </c>
    </row>
    <row r="39" spans="1:8">
      <c r="A39" s="62" t="s">
        <v>14</v>
      </c>
      <c r="B39" s="57">
        <v>969</v>
      </c>
      <c r="C39" s="63">
        <v>100</v>
      </c>
      <c r="D39" s="64"/>
      <c r="E39" s="64"/>
      <c r="F39" s="52">
        <f>F40+F54+F58</f>
        <v>19277.400000000001</v>
      </c>
      <c r="G39" s="52">
        <f>G40+G54+G58</f>
        <v>3090.6</v>
      </c>
      <c r="H39" s="53">
        <f t="shared" si="0"/>
        <v>16</v>
      </c>
    </row>
    <row r="40" spans="1:8" ht="42.75">
      <c r="A40" s="65" t="s">
        <v>43</v>
      </c>
      <c r="B40" s="66">
        <v>969</v>
      </c>
      <c r="C40" s="67">
        <v>104</v>
      </c>
      <c r="D40" s="64"/>
      <c r="E40" s="64"/>
      <c r="F40" s="52">
        <f>F41+F44+F51</f>
        <v>17055.400000000001</v>
      </c>
      <c r="G40" s="52">
        <f>G41+G44+G51</f>
        <v>3072.6</v>
      </c>
      <c r="H40" s="53">
        <f t="shared" si="0"/>
        <v>18</v>
      </c>
    </row>
    <row r="41" spans="1:8" ht="30">
      <c r="A41" s="68" t="s">
        <v>44</v>
      </c>
      <c r="B41" s="69">
        <v>969</v>
      </c>
      <c r="C41" s="70">
        <v>104</v>
      </c>
      <c r="D41" s="42" t="s">
        <v>45</v>
      </c>
      <c r="E41" s="42"/>
      <c r="F41" s="38">
        <f>F42</f>
        <v>1044.3</v>
      </c>
      <c r="G41" s="38">
        <f>G42</f>
        <v>159.1</v>
      </c>
      <c r="H41" s="29">
        <f t="shared" si="0"/>
        <v>15.2</v>
      </c>
    </row>
    <row r="42" spans="1:8" ht="45">
      <c r="A42" s="46" t="s">
        <v>18</v>
      </c>
      <c r="B42" s="71">
        <v>969</v>
      </c>
      <c r="C42" s="70">
        <v>104</v>
      </c>
      <c r="D42" s="42" t="s">
        <v>45</v>
      </c>
      <c r="E42" s="42" t="s">
        <v>19</v>
      </c>
      <c r="F42" s="38">
        <f>F43</f>
        <v>1044.3</v>
      </c>
      <c r="G42" s="72">
        <f>G43</f>
        <v>159.1</v>
      </c>
      <c r="H42" s="29">
        <f t="shared" si="0"/>
        <v>15.2</v>
      </c>
    </row>
    <row r="43" spans="1:8">
      <c r="A43" s="46" t="s">
        <v>20</v>
      </c>
      <c r="B43" s="71">
        <v>969</v>
      </c>
      <c r="C43" s="70">
        <v>104</v>
      </c>
      <c r="D43" s="42" t="s">
        <v>45</v>
      </c>
      <c r="E43" s="42" t="s">
        <v>21</v>
      </c>
      <c r="F43" s="38">
        <v>1044.3</v>
      </c>
      <c r="G43" s="72">
        <v>159.1</v>
      </c>
      <c r="H43" s="29">
        <f t="shared" si="0"/>
        <v>15.2</v>
      </c>
    </row>
    <row r="44" spans="1:8" ht="30">
      <c r="A44" s="55" t="s">
        <v>46</v>
      </c>
      <c r="B44" s="35">
        <v>969</v>
      </c>
      <c r="C44" s="36">
        <v>104</v>
      </c>
      <c r="D44" s="37" t="s">
        <v>47</v>
      </c>
      <c r="E44" s="73"/>
      <c r="F44" s="38">
        <f>F45+F47+F49</f>
        <v>16005.800000000001</v>
      </c>
      <c r="G44" s="38">
        <f>G45+G47+G49</f>
        <v>2913.5</v>
      </c>
      <c r="H44" s="29">
        <f t="shared" si="0"/>
        <v>18.2</v>
      </c>
    </row>
    <row r="45" spans="1:8" ht="45">
      <c r="A45" s="46" t="s">
        <v>18</v>
      </c>
      <c r="B45" s="35">
        <v>969</v>
      </c>
      <c r="C45" s="36">
        <v>104</v>
      </c>
      <c r="D45" s="37" t="s">
        <v>47</v>
      </c>
      <c r="E45" s="37" t="s">
        <v>19</v>
      </c>
      <c r="F45" s="44">
        <f>F46</f>
        <v>14988.7</v>
      </c>
      <c r="G45" s="44">
        <f>G46</f>
        <v>2477.5</v>
      </c>
      <c r="H45" s="29">
        <f t="shared" si="0"/>
        <v>16.5</v>
      </c>
    </row>
    <row r="46" spans="1:8">
      <c r="A46" s="46" t="s">
        <v>20</v>
      </c>
      <c r="B46" s="35">
        <v>969</v>
      </c>
      <c r="C46" s="36">
        <v>104</v>
      </c>
      <c r="D46" s="37" t="s">
        <v>47</v>
      </c>
      <c r="E46" s="37" t="s">
        <v>21</v>
      </c>
      <c r="F46" s="38">
        <v>14988.7</v>
      </c>
      <c r="G46" s="72">
        <v>2477.5</v>
      </c>
      <c r="H46" s="29">
        <f t="shared" si="0"/>
        <v>16.5</v>
      </c>
    </row>
    <row r="47" spans="1:8">
      <c r="A47" s="46" t="s">
        <v>30</v>
      </c>
      <c r="B47" s="35">
        <v>969</v>
      </c>
      <c r="C47" s="36">
        <v>104</v>
      </c>
      <c r="D47" s="37" t="s">
        <v>47</v>
      </c>
      <c r="E47" s="37" t="s">
        <v>31</v>
      </c>
      <c r="F47" s="44">
        <f>F48</f>
        <v>1000.2</v>
      </c>
      <c r="G47" s="41">
        <f>G48</f>
        <v>432.7</v>
      </c>
      <c r="H47" s="29">
        <f t="shared" si="0"/>
        <v>43.3</v>
      </c>
    </row>
    <row r="48" spans="1:8">
      <c r="A48" s="46" t="s">
        <v>32</v>
      </c>
      <c r="B48" s="74">
        <v>969</v>
      </c>
      <c r="C48" s="75">
        <v>104</v>
      </c>
      <c r="D48" s="76" t="s">
        <v>47</v>
      </c>
      <c r="E48" s="76" t="s">
        <v>33</v>
      </c>
      <c r="F48" s="77">
        <v>1000.2</v>
      </c>
      <c r="G48" s="77">
        <v>432.7</v>
      </c>
      <c r="H48" s="29">
        <f t="shared" si="0"/>
        <v>43.3</v>
      </c>
    </row>
    <row r="49" spans="1:8">
      <c r="A49" s="46" t="s">
        <v>34</v>
      </c>
      <c r="B49" s="78">
        <v>969</v>
      </c>
      <c r="C49" s="79">
        <v>104</v>
      </c>
      <c r="D49" s="80" t="s">
        <v>47</v>
      </c>
      <c r="E49" s="80" t="s">
        <v>35</v>
      </c>
      <c r="F49" s="77">
        <f>F50</f>
        <v>16.899999999999999</v>
      </c>
      <c r="G49" s="81">
        <f>G50</f>
        <v>3.3</v>
      </c>
      <c r="H49" s="29">
        <f t="shared" si="0"/>
        <v>19.5</v>
      </c>
    </row>
    <row r="50" spans="1:8">
      <c r="A50" s="82" t="s">
        <v>48</v>
      </c>
      <c r="B50" s="83">
        <v>969</v>
      </c>
      <c r="C50" s="84">
        <v>104</v>
      </c>
      <c r="D50" s="80" t="s">
        <v>47</v>
      </c>
      <c r="E50" s="80" t="s">
        <v>37</v>
      </c>
      <c r="F50" s="85">
        <v>16.899999999999999</v>
      </c>
      <c r="G50" s="81">
        <v>3.3</v>
      </c>
      <c r="H50" s="29">
        <f t="shared" si="0"/>
        <v>19.5</v>
      </c>
    </row>
    <row r="51" spans="1:8" ht="30">
      <c r="A51" s="68" t="s">
        <v>49</v>
      </c>
      <c r="B51" s="86">
        <v>969</v>
      </c>
      <c r="C51" s="87">
        <v>104</v>
      </c>
      <c r="D51" s="76" t="s">
        <v>50</v>
      </c>
      <c r="E51" s="88"/>
      <c r="F51" s="77">
        <f>F52</f>
        <v>5.3</v>
      </c>
      <c r="G51" s="89">
        <f>G52</f>
        <v>0</v>
      </c>
      <c r="H51" s="45">
        <f t="shared" si="0"/>
        <v>0</v>
      </c>
    </row>
    <row r="52" spans="1:8">
      <c r="A52" s="46" t="s">
        <v>30</v>
      </c>
      <c r="B52" s="86">
        <v>969</v>
      </c>
      <c r="C52" s="87">
        <v>104</v>
      </c>
      <c r="D52" s="76" t="s">
        <v>50</v>
      </c>
      <c r="E52" s="88" t="s">
        <v>31</v>
      </c>
      <c r="F52" s="77">
        <f>F53</f>
        <v>5.3</v>
      </c>
      <c r="G52" s="89">
        <f>G53</f>
        <v>0</v>
      </c>
      <c r="H52" s="45">
        <f t="shared" si="0"/>
        <v>0</v>
      </c>
    </row>
    <row r="53" spans="1:8">
      <c r="A53" s="46" t="s">
        <v>32</v>
      </c>
      <c r="B53" s="74">
        <v>969</v>
      </c>
      <c r="C53" s="75">
        <v>104</v>
      </c>
      <c r="D53" s="76" t="s">
        <v>50</v>
      </c>
      <c r="E53" s="76" t="s">
        <v>33</v>
      </c>
      <c r="F53" s="77">
        <v>5.3</v>
      </c>
      <c r="G53" s="89">
        <v>0</v>
      </c>
      <c r="H53" s="45">
        <f t="shared" si="0"/>
        <v>0</v>
      </c>
    </row>
    <row r="54" spans="1:8" ht="15.75">
      <c r="A54" s="90" t="s">
        <v>51</v>
      </c>
      <c r="B54" s="91">
        <v>969</v>
      </c>
      <c r="C54" s="63">
        <v>111</v>
      </c>
      <c r="D54" s="92"/>
      <c r="E54" s="92"/>
      <c r="F54" s="60">
        <f t="shared" ref="F54:G56" si="2">F55</f>
        <v>1246</v>
      </c>
      <c r="G54" s="93">
        <f t="shared" si="2"/>
        <v>0</v>
      </c>
      <c r="H54" s="94">
        <f t="shared" si="0"/>
        <v>0</v>
      </c>
    </row>
    <row r="55" spans="1:8">
      <c r="A55" s="95" t="s">
        <v>52</v>
      </c>
      <c r="B55" s="96">
        <v>969</v>
      </c>
      <c r="C55" s="58">
        <v>111</v>
      </c>
      <c r="D55" s="97" t="s">
        <v>53</v>
      </c>
      <c r="E55" s="64"/>
      <c r="F55" s="98">
        <f t="shared" si="2"/>
        <v>1246</v>
      </c>
      <c r="G55" s="99">
        <f t="shared" si="2"/>
        <v>0</v>
      </c>
      <c r="H55" s="45">
        <f t="shared" si="0"/>
        <v>0</v>
      </c>
    </row>
    <row r="56" spans="1:8">
      <c r="A56" s="46" t="s">
        <v>34</v>
      </c>
      <c r="B56" s="96">
        <v>969</v>
      </c>
      <c r="C56" s="58">
        <v>111</v>
      </c>
      <c r="D56" s="97" t="s">
        <v>53</v>
      </c>
      <c r="E56" s="97" t="s">
        <v>35</v>
      </c>
      <c r="F56" s="98">
        <f t="shared" si="2"/>
        <v>1246</v>
      </c>
      <c r="G56" s="98">
        <f t="shared" si="2"/>
        <v>0</v>
      </c>
      <c r="H56" s="45">
        <f t="shared" si="0"/>
        <v>0</v>
      </c>
    </row>
    <row r="57" spans="1:8">
      <c r="A57" s="100" t="s">
        <v>54</v>
      </c>
      <c r="B57" s="101">
        <v>969</v>
      </c>
      <c r="C57" s="58">
        <v>111</v>
      </c>
      <c r="D57" s="97" t="s">
        <v>53</v>
      </c>
      <c r="E57" s="97" t="s">
        <v>55</v>
      </c>
      <c r="F57" s="98">
        <v>1246</v>
      </c>
      <c r="G57" s="89">
        <v>0</v>
      </c>
      <c r="H57" s="45">
        <f t="shared" si="0"/>
        <v>0</v>
      </c>
    </row>
    <row r="58" spans="1:8" ht="15.75">
      <c r="A58" s="102" t="s">
        <v>56</v>
      </c>
      <c r="B58" s="103">
        <v>969</v>
      </c>
      <c r="C58" s="63">
        <v>113</v>
      </c>
      <c r="D58" s="64"/>
      <c r="E58" s="64"/>
      <c r="F58" s="52">
        <f>+F68+F59+F62+F65+F71+F74+F77</f>
        <v>976</v>
      </c>
      <c r="G58" s="93">
        <f>G59+G62+G65+G68+G71+G74+G77</f>
        <v>18</v>
      </c>
      <c r="H58" s="104">
        <f t="shared" si="0"/>
        <v>1.8</v>
      </c>
    </row>
    <row r="59" spans="1:8" ht="30">
      <c r="A59" s="68" t="s">
        <v>57</v>
      </c>
      <c r="B59" s="105">
        <v>969</v>
      </c>
      <c r="C59" s="58">
        <v>113</v>
      </c>
      <c r="D59" s="97" t="s">
        <v>58</v>
      </c>
      <c r="E59" s="97"/>
      <c r="F59" s="106">
        <f>F60</f>
        <v>242</v>
      </c>
      <c r="G59" s="98">
        <f>G60</f>
        <v>0</v>
      </c>
      <c r="H59" s="45">
        <f t="shared" si="0"/>
        <v>0</v>
      </c>
    </row>
    <row r="60" spans="1:8" ht="30">
      <c r="A60" s="82" t="s">
        <v>59</v>
      </c>
      <c r="B60" s="96">
        <v>969</v>
      </c>
      <c r="C60" s="58">
        <v>113</v>
      </c>
      <c r="D60" s="97" t="s">
        <v>58</v>
      </c>
      <c r="E60" s="97" t="s">
        <v>60</v>
      </c>
      <c r="F60" s="106">
        <f>F61</f>
        <v>242</v>
      </c>
      <c r="G60" s="98">
        <f>G61</f>
        <v>0</v>
      </c>
      <c r="H60" s="45">
        <f t="shared" si="0"/>
        <v>0</v>
      </c>
    </row>
    <row r="61" spans="1:8">
      <c r="A61" s="107" t="s">
        <v>61</v>
      </c>
      <c r="B61" s="96">
        <v>969</v>
      </c>
      <c r="C61" s="58">
        <v>113</v>
      </c>
      <c r="D61" s="97" t="s">
        <v>58</v>
      </c>
      <c r="E61" s="97" t="s">
        <v>62</v>
      </c>
      <c r="F61" s="98">
        <v>242</v>
      </c>
      <c r="G61" s="89">
        <v>0</v>
      </c>
      <c r="H61" s="45">
        <f t="shared" si="0"/>
        <v>0</v>
      </c>
    </row>
    <row r="62" spans="1:8">
      <c r="A62" s="68" t="s">
        <v>63</v>
      </c>
      <c r="B62" s="105">
        <v>969</v>
      </c>
      <c r="C62" s="108">
        <v>113</v>
      </c>
      <c r="D62" s="97"/>
      <c r="E62" s="97"/>
      <c r="F62" s="98">
        <f>F63</f>
        <v>305</v>
      </c>
      <c r="G62" s="98">
        <f>G63</f>
        <v>0</v>
      </c>
      <c r="H62" s="45">
        <f t="shared" si="0"/>
        <v>0</v>
      </c>
    </row>
    <row r="63" spans="1:8">
      <c r="A63" s="46" t="s">
        <v>30</v>
      </c>
      <c r="B63" s="109">
        <v>969</v>
      </c>
      <c r="C63" s="75">
        <v>113</v>
      </c>
      <c r="D63" s="76" t="s">
        <v>64</v>
      </c>
      <c r="E63" s="76" t="s">
        <v>31</v>
      </c>
      <c r="F63" s="77">
        <f>F64</f>
        <v>305</v>
      </c>
      <c r="G63" s="77">
        <f>G64</f>
        <v>0</v>
      </c>
      <c r="H63" s="45">
        <f t="shared" si="0"/>
        <v>0</v>
      </c>
    </row>
    <row r="64" spans="1:8">
      <c r="A64" s="46" t="s">
        <v>32</v>
      </c>
      <c r="B64" s="109">
        <v>969</v>
      </c>
      <c r="C64" s="75">
        <v>113</v>
      </c>
      <c r="D64" s="76" t="s">
        <v>64</v>
      </c>
      <c r="E64" s="76" t="s">
        <v>33</v>
      </c>
      <c r="F64" s="77">
        <v>305</v>
      </c>
      <c r="G64" s="89">
        <v>0</v>
      </c>
      <c r="H64" s="45">
        <f t="shared" si="0"/>
        <v>0</v>
      </c>
    </row>
    <row r="65" spans="1:8">
      <c r="A65" s="55" t="s">
        <v>65</v>
      </c>
      <c r="B65" s="86">
        <v>969</v>
      </c>
      <c r="C65" s="87">
        <v>113</v>
      </c>
      <c r="D65" s="76" t="s">
        <v>66</v>
      </c>
      <c r="E65" s="88"/>
      <c r="F65" s="77">
        <f>F66</f>
        <v>72</v>
      </c>
      <c r="G65" s="89">
        <f>G66</f>
        <v>18</v>
      </c>
      <c r="H65" s="45">
        <f t="shared" si="0"/>
        <v>25</v>
      </c>
    </row>
    <row r="66" spans="1:8">
      <c r="A66" s="46" t="s">
        <v>34</v>
      </c>
      <c r="B66" s="74">
        <v>969</v>
      </c>
      <c r="C66" s="75">
        <v>113</v>
      </c>
      <c r="D66" s="76" t="s">
        <v>66</v>
      </c>
      <c r="E66" s="76" t="s">
        <v>35</v>
      </c>
      <c r="F66" s="77">
        <f>F67</f>
        <v>72</v>
      </c>
      <c r="G66" s="89">
        <f>G67</f>
        <v>18</v>
      </c>
      <c r="H66" s="45">
        <f t="shared" si="0"/>
        <v>25</v>
      </c>
    </row>
    <row r="67" spans="1:8">
      <c r="A67" s="46" t="s">
        <v>36</v>
      </c>
      <c r="B67" s="74">
        <v>969</v>
      </c>
      <c r="C67" s="75">
        <v>113</v>
      </c>
      <c r="D67" s="76" t="s">
        <v>66</v>
      </c>
      <c r="E67" s="76" t="s">
        <v>37</v>
      </c>
      <c r="F67" s="77">
        <v>72</v>
      </c>
      <c r="G67" s="89">
        <v>18</v>
      </c>
      <c r="H67" s="45">
        <f t="shared" si="0"/>
        <v>25</v>
      </c>
    </row>
    <row r="68" spans="1:8" ht="30">
      <c r="A68" s="110" t="s">
        <v>67</v>
      </c>
      <c r="B68" s="105">
        <v>969</v>
      </c>
      <c r="C68" s="108">
        <v>113</v>
      </c>
      <c r="D68" s="97" t="s">
        <v>68</v>
      </c>
      <c r="E68" s="97"/>
      <c r="F68" s="98">
        <f>F69</f>
        <v>97</v>
      </c>
      <c r="G68" s="98">
        <f>G69</f>
        <v>0</v>
      </c>
      <c r="H68" s="45">
        <f t="shared" si="0"/>
        <v>0</v>
      </c>
    </row>
    <row r="69" spans="1:8">
      <c r="A69" s="46" t="s">
        <v>30</v>
      </c>
      <c r="B69" s="105">
        <v>969</v>
      </c>
      <c r="C69" s="108">
        <v>113</v>
      </c>
      <c r="D69" s="97" t="s">
        <v>68</v>
      </c>
      <c r="E69" s="97" t="s">
        <v>31</v>
      </c>
      <c r="F69" s="98">
        <f>F70</f>
        <v>97</v>
      </c>
      <c r="G69" s="98">
        <f>G70</f>
        <v>0</v>
      </c>
      <c r="H69" s="45">
        <f t="shared" si="0"/>
        <v>0</v>
      </c>
    </row>
    <row r="70" spans="1:8">
      <c r="A70" s="46" t="s">
        <v>32</v>
      </c>
      <c r="B70" s="105">
        <v>969</v>
      </c>
      <c r="C70" s="108">
        <v>113</v>
      </c>
      <c r="D70" s="97" t="s">
        <v>68</v>
      </c>
      <c r="E70" s="97" t="s">
        <v>33</v>
      </c>
      <c r="F70" s="98">
        <v>97</v>
      </c>
      <c r="G70" s="89">
        <v>0</v>
      </c>
      <c r="H70" s="45">
        <f t="shared" si="0"/>
        <v>0</v>
      </c>
    </row>
    <row r="71" spans="1:8" ht="60">
      <c r="A71" s="55" t="s">
        <v>69</v>
      </c>
      <c r="B71" s="109">
        <v>969</v>
      </c>
      <c r="C71" s="75">
        <v>113</v>
      </c>
      <c r="D71" s="76" t="s">
        <v>70</v>
      </c>
      <c r="E71" s="76"/>
      <c r="F71" s="98">
        <f>F72</f>
        <v>100</v>
      </c>
      <c r="G71" s="89">
        <f>G72</f>
        <v>0</v>
      </c>
      <c r="H71" s="45">
        <f t="shared" si="0"/>
        <v>0</v>
      </c>
    </row>
    <row r="72" spans="1:8">
      <c r="A72" s="46" t="s">
        <v>30</v>
      </c>
      <c r="B72" s="109">
        <v>969</v>
      </c>
      <c r="C72" s="75">
        <v>113</v>
      </c>
      <c r="D72" s="76" t="s">
        <v>70</v>
      </c>
      <c r="E72" s="76" t="s">
        <v>31</v>
      </c>
      <c r="F72" s="98">
        <f>F73</f>
        <v>100</v>
      </c>
      <c r="G72" s="89">
        <f>G73</f>
        <v>0</v>
      </c>
      <c r="H72" s="45">
        <f t="shared" si="0"/>
        <v>0</v>
      </c>
    </row>
    <row r="73" spans="1:8">
      <c r="A73" s="46" t="s">
        <v>32</v>
      </c>
      <c r="B73" s="109">
        <v>969</v>
      </c>
      <c r="C73" s="75">
        <v>113</v>
      </c>
      <c r="D73" s="76" t="s">
        <v>70</v>
      </c>
      <c r="E73" s="76" t="s">
        <v>33</v>
      </c>
      <c r="F73" s="98">
        <v>100</v>
      </c>
      <c r="G73" s="89">
        <v>0</v>
      </c>
      <c r="H73" s="45">
        <f t="shared" si="0"/>
        <v>0</v>
      </c>
    </row>
    <row r="74" spans="1:8">
      <c r="A74" s="111" t="s">
        <v>71</v>
      </c>
      <c r="B74" s="96">
        <v>969</v>
      </c>
      <c r="C74" s="58">
        <v>113</v>
      </c>
      <c r="D74" s="59" t="s">
        <v>72</v>
      </c>
      <c r="E74" s="59"/>
      <c r="F74" s="112">
        <f>F75</f>
        <v>130</v>
      </c>
      <c r="G74" s="112">
        <f>G75</f>
        <v>0</v>
      </c>
      <c r="H74" s="45">
        <f t="shared" si="0"/>
        <v>0</v>
      </c>
    </row>
    <row r="75" spans="1:8">
      <c r="A75" s="82" t="s">
        <v>30</v>
      </c>
      <c r="B75" s="109">
        <v>969</v>
      </c>
      <c r="C75" s="113">
        <v>113</v>
      </c>
      <c r="D75" s="76" t="s">
        <v>72</v>
      </c>
      <c r="E75" s="76" t="s">
        <v>31</v>
      </c>
      <c r="F75" s="77">
        <f>F76</f>
        <v>130</v>
      </c>
      <c r="G75" s="77">
        <f>G76</f>
        <v>0</v>
      </c>
      <c r="H75" s="45">
        <f t="shared" si="0"/>
        <v>0</v>
      </c>
    </row>
    <row r="76" spans="1:8">
      <c r="A76" s="46" t="s">
        <v>32</v>
      </c>
      <c r="B76" s="109">
        <v>969</v>
      </c>
      <c r="C76" s="113">
        <v>113</v>
      </c>
      <c r="D76" s="76" t="s">
        <v>72</v>
      </c>
      <c r="E76" s="76" t="s">
        <v>33</v>
      </c>
      <c r="F76" s="77">
        <v>130</v>
      </c>
      <c r="G76" s="98">
        <v>0</v>
      </c>
      <c r="H76" s="45">
        <f t="shared" si="0"/>
        <v>0</v>
      </c>
    </row>
    <row r="77" spans="1:8" ht="45">
      <c r="A77" s="55" t="s">
        <v>73</v>
      </c>
      <c r="B77" s="109">
        <v>969</v>
      </c>
      <c r="C77" s="75">
        <v>113</v>
      </c>
      <c r="D77" s="76" t="s">
        <v>74</v>
      </c>
      <c r="E77" s="76"/>
      <c r="F77" s="77">
        <f>F78</f>
        <v>30</v>
      </c>
      <c r="G77" s="77">
        <f>G78</f>
        <v>0</v>
      </c>
      <c r="H77" s="45">
        <f t="shared" si="0"/>
        <v>0</v>
      </c>
    </row>
    <row r="78" spans="1:8">
      <c r="A78" s="46" t="s">
        <v>30</v>
      </c>
      <c r="B78" s="109">
        <v>969</v>
      </c>
      <c r="C78" s="75">
        <v>113</v>
      </c>
      <c r="D78" s="76" t="s">
        <v>74</v>
      </c>
      <c r="E78" s="76" t="s">
        <v>31</v>
      </c>
      <c r="F78" s="77">
        <f>F79</f>
        <v>30</v>
      </c>
      <c r="G78" s="77">
        <f>G79</f>
        <v>0</v>
      </c>
      <c r="H78" s="45">
        <f t="shared" si="0"/>
        <v>0</v>
      </c>
    </row>
    <row r="79" spans="1:8">
      <c r="A79" s="46" t="s">
        <v>32</v>
      </c>
      <c r="B79" s="109">
        <v>969</v>
      </c>
      <c r="C79" s="75">
        <v>113</v>
      </c>
      <c r="D79" s="76" t="s">
        <v>74</v>
      </c>
      <c r="E79" s="76" t="s">
        <v>33</v>
      </c>
      <c r="F79" s="77">
        <v>30</v>
      </c>
      <c r="G79" s="89">
        <v>0</v>
      </c>
      <c r="H79" s="45">
        <f t="shared" si="0"/>
        <v>0</v>
      </c>
    </row>
    <row r="80" spans="1:8" ht="15.75">
      <c r="A80" s="65" t="s">
        <v>75</v>
      </c>
      <c r="B80" s="114">
        <v>969</v>
      </c>
      <c r="C80" s="67">
        <v>300</v>
      </c>
      <c r="D80" s="64"/>
      <c r="E80" s="64"/>
      <c r="F80" s="52">
        <f t="shared" ref="F80:G83" si="3">F81</f>
        <v>101</v>
      </c>
      <c r="G80" s="93">
        <f t="shared" si="3"/>
        <v>0</v>
      </c>
      <c r="H80" s="94">
        <f t="shared" si="0"/>
        <v>0</v>
      </c>
    </row>
    <row r="81" spans="1:8" ht="28.5">
      <c r="A81" s="115" t="s">
        <v>76</v>
      </c>
      <c r="B81" s="114">
        <v>969</v>
      </c>
      <c r="C81" s="67">
        <v>309</v>
      </c>
      <c r="D81" s="64" t="s">
        <v>77</v>
      </c>
      <c r="E81" s="64"/>
      <c r="F81" s="52">
        <f t="shared" si="3"/>
        <v>101</v>
      </c>
      <c r="G81" s="93">
        <f t="shared" si="3"/>
        <v>0</v>
      </c>
      <c r="H81" s="94">
        <f t="shared" si="0"/>
        <v>0</v>
      </c>
    </row>
    <row r="82" spans="1:8" ht="45">
      <c r="A82" s="107" t="s">
        <v>78</v>
      </c>
      <c r="B82" s="105">
        <v>969</v>
      </c>
      <c r="C82" s="108">
        <v>309</v>
      </c>
      <c r="D82" s="97" t="s">
        <v>77</v>
      </c>
      <c r="E82" s="97"/>
      <c r="F82" s="98">
        <f t="shared" si="3"/>
        <v>101</v>
      </c>
      <c r="G82" s="98">
        <f t="shared" si="3"/>
        <v>0</v>
      </c>
      <c r="H82" s="45">
        <f t="shared" si="0"/>
        <v>0</v>
      </c>
    </row>
    <row r="83" spans="1:8">
      <c r="A83" s="46" t="s">
        <v>30</v>
      </c>
      <c r="B83" s="105">
        <v>969</v>
      </c>
      <c r="C83" s="108">
        <v>309</v>
      </c>
      <c r="D83" s="97" t="s">
        <v>77</v>
      </c>
      <c r="E83" s="97" t="s">
        <v>31</v>
      </c>
      <c r="F83" s="98">
        <f t="shared" si="3"/>
        <v>101</v>
      </c>
      <c r="G83" s="98">
        <f t="shared" si="3"/>
        <v>0</v>
      </c>
      <c r="H83" s="45">
        <f t="shared" si="0"/>
        <v>0</v>
      </c>
    </row>
    <row r="84" spans="1:8">
      <c r="A84" s="46" t="s">
        <v>32</v>
      </c>
      <c r="B84" s="105">
        <v>969</v>
      </c>
      <c r="C84" s="108">
        <v>309</v>
      </c>
      <c r="D84" s="97" t="s">
        <v>77</v>
      </c>
      <c r="E84" s="97" t="s">
        <v>33</v>
      </c>
      <c r="F84" s="98">
        <v>101</v>
      </c>
      <c r="G84" s="89">
        <v>0</v>
      </c>
      <c r="H84" s="45">
        <f t="shared" si="0"/>
        <v>0</v>
      </c>
    </row>
    <row r="85" spans="1:8" ht="15.75">
      <c r="A85" s="65" t="s">
        <v>79</v>
      </c>
      <c r="B85" s="114">
        <v>969</v>
      </c>
      <c r="C85" s="67">
        <v>400</v>
      </c>
      <c r="D85" s="64"/>
      <c r="E85" s="64"/>
      <c r="F85" s="52">
        <f t="shared" ref="F85:G88" si="4">F86</f>
        <v>296.39999999999998</v>
      </c>
      <c r="G85" s="93">
        <f t="shared" si="4"/>
        <v>0</v>
      </c>
      <c r="H85" s="94">
        <f t="shared" si="0"/>
        <v>0</v>
      </c>
    </row>
    <row r="86" spans="1:8" ht="15.75">
      <c r="A86" s="116" t="s">
        <v>80</v>
      </c>
      <c r="B86" s="114">
        <v>969</v>
      </c>
      <c r="C86" s="67">
        <v>401</v>
      </c>
      <c r="D86" s="64"/>
      <c r="E86" s="64"/>
      <c r="F86" s="52">
        <f t="shared" si="4"/>
        <v>296.39999999999998</v>
      </c>
      <c r="G86" s="93">
        <f t="shared" si="4"/>
        <v>0</v>
      </c>
      <c r="H86" s="94">
        <f t="shared" si="0"/>
        <v>0</v>
      </c>
    </row>
    <row r="87" spans="1:8" ht="45">
      <c r="A87" s="68" t="s">
        <v>81</v>
      </c>
      <c r="B87" s="105">
        <v>969</v>
      </c>
      <c r="C87" s="108">
        <v>401</v>
      </c>
      <c r="D87" s="97" t="s">
        <v>82</v>
      </c>
      <c r="E87" s="97"/>
      <c r="F87" s="98">
        <f t="shared" si="4"/>
        <v>296.39999999999998</v>
      </c>
      <c r="G87" s="98">
        <f t="shared" si="4"/>
        <v>0</v>
      </c>
      <c r="H87" s="45">
        <f t="shared" si="0"/>
        <v>0</v>
      </c>
    </row>
    <row r="88" spans="1:8">
      <c r="A88" s="107" t="s">
        <v>34</v>
      </c>
      <c r="B88" s="105">
        <v>969</v>
      </c>
      <c r="C88" s="108">
        <v>401</v>
      </c>
      <c r="D88" s="97" t="s">
        <v>82</v>
      </c>
      <c r="E88" s="97" t="s">
        <v>35</v>
      </c>
      <c r="F88" s="98">
        <f t="shared" si="4"/>
        <v>296.39999999999998</v>
      </c>
      <c r="G88" s="98">
        <f t="shared" si="4"/>
        <v>0</v>
      </c>
      <c r="H88" s="45">
        <f t="shared" si="0"/>
        <v>0</v>
      </c>
    </row>
    <row r="89" spans="1:8" ht="30">
      <c r="A89" s="107" t="s">
        <v>83</v>
      </c>
      <c r="B89" s="105">
        <v>969</v>
      </c>
      <c r="C89" s="108">
        <v>401</v>
      </c>
      <c r="D89" s="97" t="s">
        <v>82</v>
      </c>
      <c r="E89" s="97" t="s">
        <v>84</v>
      </c>
      <c r="F89" s="98">
        <v>296.39999999999998</v>
      </c>
      <c r="G89" s="89">
        <v>0</v>
      </c>
      <c r="H89" s="45">
        <f t="shared" si="0"/>
        <v>0</v>
      </c>
    </row>
    <row r="90" spans="1:8" ht="15.75">
      <c r="A90" s="65" t="s">
        <v>85</v>
      </c>
      <c r="B90" s="114">
        <v>969</v>
      </c>
      <c r="C90" s="67">
        <v>500</v>
      </c>
      <c r="D90" s="64"/>
      <c r="E90" s="64"/>
      <c r="F90" s="52">
        <f>F91</f>
        <v>55932.7</v>
      </c>
      <c r="G90" s="93">
        <f>G91</f>
        <v>0</v>
      </c>
      <c r="H90" s="94">
        <f t="shared" si="0"/>
        <v>0</v>
      </c>
    </row>
    <row r="91" spans="1:8" ht="15.75">
      <c r="A91" s="116" t="s">
        <v>86</v>
      </c>
      <c r="B91" s="114">
        <v>969</v>
      </c>
      <c r="C91" s="67">
        <v>503</v>
      </c>
      <c r="D91" s="64"/>
      <c r="E91" s="64"/>
      <c r="F91" s="52">
        <f>F92+F95+F98+F101+F104+F107+F110+F113+F116+F119+F122</f>
        <v>55932.7</v>
      </c>
      <c r="G91" s="93">
        <f>G92+G94+G95+G101++G104+G107+G110+G113+G119+G122</f>
        <v>0</v>
      </c>
      <c r="H91" s="94">
        <f t="shared" si="0"/>
        <v>0</v>
      </c>
    </row>
    <row r="92" spans="1:8" ht="30">
      <c r="A92" s="68" t="s">
        <v>87</v>
      </c>
      <c r="B92" s="105">
        <v>969</v>
      </c>
      <c r="C92" s="108">
        <v>503</v>
      </c>
      <c r="D92" s="97" t="s">
        <v>88</v>
      </c>
      <c r="E92" s="97"/>
      <c r="F92" s="98">
        <f>F93</f>
        <v>18782.099999999999</v>
      </c>
      <c r="G92" s="98">
        <f>G93</f>
        <v>0</v>
      </c>
      <c r="H92" s="45">
        <f t="shared" si="0"/>
        <v>0</v>
      </c>
    </row>
    <row r="93" spans="1:8">
      <c r="A93" s="46" t="s">
        <v>30</v>
      </c>
      <c r="B93" s="105">
        <v>969</v>
      </c>
      <c r="C93" s="108">
        <v>503</v>
      </c>
      <c r="D93" s="97" t="s">
        <v>88</v>
      </c>
      <c r="E93" s="97" t="s">
        <v>31</v>
      </c>
      <c r="F93" s="98">
        <f>F94</f>
        <v>18782.099999999999</v>
      </c>
      <c r="G93" s="89">
        <f>G94</f>
        <v>0</v>
      </c>
      <c r="H93" s="45">
        <f t="shared" si="0"/>
        <v>0</v>
      </c>
    </row>
    <row r="94" spans="1:8">
      <c r="A94" s="46" t="s">
        <v>32</v>
      </c>
      <c r="B94" s="105">
        <v>969</v>
      </c>
      <c r="C94" s="108">
        <v>503</v>
      </c>
      <c r="D94" s="97" t="s">
        <v>88</v>
      </c>
      <c r="E94" s="97" t="s">
        <v>33</v>
      </c>
      <c r="F94" s="98">
        <v>18782.099999999999</v>
      </c>
      <c r="G94" s="98">
        <v>0</v>
      </c>
      <c r="H94" s="45">
        <f t="shared" si="0"/>
        <v>0</v>
      </c>
    </row>
    <row r="95" spans="1:8">
      <c r="A95" s="68" t="s">
        <v>89</v>
      </c>
      <c r="B95" s="105">
        <v>969</v>
      </c>
      <c r="C95" s="108">
        <v>503</v>
      </c>
      <c r="D95" s="97" t="s">
        <v>90</v>
      </c>
      <c r="E95" s="97"/>
      <c r="F95" s="98">
        <f>F96</f>
        <v>9207</v>
      </c>
      <c r="G95" s="98">
        <f>G96</f>
        <v>0</v>
      </c>
      <c r="H95" s="45">
        <f t="shared" si="0"/>
        <v>0</v>
      </c>
    </row>
    <row r="96" spans="1:8">
      <c r="A96" s="46" t="s">
        <v>30</v>
      </c>
      <c r="B96" s="105">
        <v>969</v>
      </c>
      <c r="C96" s="108">
        <v>503</v>
      </c>
      <c r="D96" s="97" t="s">
        <v>90</v>
      </c>
      <c r="E96" s="97" t="s">
        <v>31</v>
      </c>
      <c r="F96" s="98">
        <f>F97</f>
        <v>9207</v>
      </c>
      <c r="G96" s="98">
        <f>G97</f>
        <v>0</v>
      </c>
      <c r="H96" s="45">
        <f t="shared" si="0"/>
        <v>0</v>
      </c>
    </row>
    <row r="97" spans="1:8">
      <c r="A97" s="46" t="s">
        <v>32</v>
      </c>
      <c r="B97" s="105">
        <v>969</v>
      </c>
      <c r="C97" s="108">
        <v>503</v>
      </c>
      <c r="D97" s="97" t="s">
        <v>90</v>
      </c>
      <c r="E97" s="97" t="s">
        <v>33</v>
      </c>
      <c r="F97" s="98">
        <v>9207</v>
      </c>
      <c r="G97" s="89">
        <v>0</v>
      </c>
      <c r="H97" s="45">
        <f t="shared" si="0"/>
        <v>0</v>
      </c>
    </row>
    <row r="98" spans="1:8" ht="30">
      <c r="A98" s="68" t="s">
        <v>91</v>
      </c>
      <c r="B98" s="117">
        <v>969</v>
      </c>
      <c r="C98" s="87">
        <v>503</v>
      </c>
      <c r="D98" s="76" t="s">
        <v>92</v>
      </c>
      <c r="E98" s="88"/>
      <c r="F98" s="98">
        <f>F99</f>
        <v>903.5</v>
      </c>
      <c r="G98" s="89">
        <f>G99</f>
        <v>0</v>
      </c>
      <c r="H98" s="45">
        <f t="shared" si="0"/>
        <v>0</v>
      </c>
    </row>
    <row r="99" spans="1:8">
      <c r="A99" s="46" t="s">
        <v>30</v>
      </c>
      <c r="B99" s="117">
        <v>969</v>
      </c>
      <c r="C99" s="87">
        <v>503</v>
      </c>
      <c r="D99" s="76" t="s">
        <v>92</v>
      </c>
      <c r="E99" s="88" t="s">
        <v>31</v>
      </c>
      <c r="F99" s="98">
        <f>F100</f>
        <v>903.5</v>
      </c>
      <c r="G99" s="89">
        <f>G100</f>
        <v>0</v>
      </c>
      <c r="H99" s="45">
        <f t="shared" si="0"/>
        <v>0</v>
      </c>
    </row>
    <row r="100" spans="1:8">
      <c r="A100" s="46" t="s">
        <v>32</v>
      </c>
      <c r="B100" s="109">
        <v>969</v>
      </c>
      <c r="C100" s="75">
        <v>503</v>
      </c>
      <c r="D100" s="76" t="s">
        <v>92</v>
      </c>
      <c r="E100" s="76" t="s">
        <v>33</v>
      </c>
      <c r="F100" s="98">
        <v>903.5</v>
      </c>
      <c r="G100" s="89">
        <v>0</v>
      </c>
      <c r="H100" s="45">
        <f t="shared" si="0"/>
        <v>0</v>
      </c>
    </row>
    <row r="101" spans="1:8" ht="30">
      <c r="A101" s="68" t="s">
        <v>93</v>
      </c>
      <c r="B101" s="105">
        <v>969</v>
      </c>
      <c r="C101" s="108">
        <v>503</v>
      </c>
      <c r="D101" s="97" t="s">
        <v>94</v>
      </c>
      <c r="E101" s="97"/>
      <c r="F101" s="98">
        <f>F102</f>
        <v>22585.599999999999</v>
      </c>
      <c r="G101" s="98">
        <f>G102</f>
        <v>0</v>
      </c>
      <c r="H101" s="45">
        <f t="shared" si="0"/>
        <v>0</v>
      </c>
    </row>
    <row r="102" spans="1:8">
      <c r="A102" s="46" t="s">
        <v>30</v>
      </c>
      <c r="B102" s="105">
        <v>969</v>
      </c>
      <c r="C102" s="108">
        <v>503</v>
      </c>
      <c r="D102" s="97" t="s">
        <v>94</v>
      </c>
      <c r="E102" s="97" t="s">
        <v>31</v>
      </c>
      <c r="F102" s="98">
        <f>F103</f>
        <v>22585.599999999999</v>
      </c>
      <c r="G102" s="98">
        <f>G103</f>
        <v>0</v>
      </c>
      <c r="H102" s="45">
        <f t="shared" si="0"/>
        <v>0</v>
      </c>
    </row>
    <row r="103" spans="1:8">
      <c r="A103" s="46" t="s">
        <v>32</v>
      </c>
      <c r="B103" s="105">
        <v>969</v>
      </c>
      <c r="C103" s="108">
        <v>503</v>
      </c>
      <c r="D103" s="97" t="s">
        <v>94</v>
      </c>
      <c r="E103" s="97" t="s">
        <v>33</v>
      </c>
      <c r="F103" s="98">
        <v>22585.599999999999</v>
      </c>
      <c r="G103" s="89">
        <v>0</v>
      </c>
      <c r="H103" s="45">
        <f t="shared" si="0"/>
        <v>0</v>
      </c>
    </row>
    <row r="104" spans="1:8" ht="30">
      <c r="A104" s="68" t="s">
        <v>95</v>
      </c>
      <c r="B104" s="105">
        <v>969</v>
      </c>
      <c r="C104" s="108">
        <v>503</v>
      </c>
      <c r="D104" s="97" t="s">
        <v>96</v>
      </c>
      <c r="E104" s="97"/>
      <c r="F104" s="98">
        <f>F105</f>
        <v>100</v>
      </c>
      <c r="G104" s="98">
        <f>G105</f>
        <v>0</v>
      </c>
      <c r="H104" s="45">
        <f t="shared" si="0"/>
        <v>0</v>
      </c>
    </row>
    <row r="105" spans="1:8">
      <c r="A105" s="46" t="s">
        <v>30</v>
      </c>
      <c r="B105" s="105">
        <v>969</v>
      </c>
      <c r="C105" s="108">
        <v>503</v>
      </c>
      <c r="D105" s="97" t="s">
        <v>96</v>
      </c>
      <c r="E105" s="97" t="s">
        <v>31</v>
      </c>
      <c r="F105" s="98">
        <f>F106</f>
        <v>100</v>
      </c>
      <c r="G105" s="98">
        <f>G106</f>
        <v>0</v>
      </c>
      <c r="H105" s="45">
        <f t="shared" si="0"/>
        <v>0</v>
      </c>
    </row>
    <row r="106" spans="1:8">
      <c r="A106" s="46" t="s">
        <v>32</v>
      </c>
      <c r="B106" s="105">
        <v>969</v>
      </c>
      <c r="C106" s="108">
        <v>503</v>
      </c>
      <c r="D106" s="97" t="s">
        <v>96</v>
      </c>
      <c r="E106" s="97" t="s">
        <v>33</v>
      </c>
      <c r="F106" s="98">
        <v>100</v>
      </c>
      <c r="G106" s="89">
        <v>0</v>
      </c>
      <c r="H106" s="45">
        <f t="shared" si="0"/>
        <v>0</v>
      </c>
    </row>
    <row r="107" spans="1:8">
      <c r="A107" s="55" t="s">
        <v>97</v>
      </c>
      <c r="B107" s="109">
        <v>969</v>
      </c>
      <c r="C107" s="75">
        <v>503</v>
      </c>
      <c r="D107" s="76" t="s">
        <v>98</v>
      </c>
      <c r="E107" s="76"/>
      <c r="F107" s="77">
        <f>F108</f>
        <v>500</v>
      </c>
      <c r="G107" s="77">
        <f>G108</f>
        <v>0</v>
      </c>
      <c r="H107" s="45">
        <f t="shared" si="0"/>
        <v>0</v>
      </c>
    </row>
    <row r="108" spans="1:8">
      <c r="A108" s="46" t="s">
        <v>30</v>
      </c>
      <c r="B108" s="109">
        <v>969</v>
      </c>
      <c r="C108" s="75">
        <v>503</v>
      </c>
      <c r="D108" s="76" t="s">
        <v>98</v>
      </c>
      <c r="E108" s="76" t="s">
        <v>31</v>
      </c>
      <c r="F108" s="77">
        <f>F109</f>
        <v>500</v>
      </c>
      <c r="G108" s="77">
        <f>G109</f>
        <v>0</v>
      </c>
      <c r="H108" s="45">
        <f t="shared" si="0"/>
        <v>0</v>
      </c>
    </row>
    <row r="109" spans="1:8">
      <c r="A109" s="46" t="s">
        <v>32</v>
      </c>
      <c r="B109" s="109">
        <v>969</v>
      </c>
      <c r="C109" s="75">
        <v>503</v>
      </c>
      <c r="D109" s="76" t="s">
        <v>98</v>
      </c>
      <c r="E109" s="76" t="s">
        <v>33</v>
      </c>
      <c r="F109" s="77">
        <v>500</v>
      </c>
      <c r="G109" s="89">
        <v>0</v>
      </c>
      <c r="H109" s="45">
        <f t="shared" si="0"/>
        <v>0</v>
      </c>
    </row>
    <row r="110" spans="1:8">
      <c r="A110" s="55" t="s">
        <v>99</v>
      </c>
      <c r="B110" s="109">
        <v>969</v>
      </c>
      <c r="C110" s="75">
        <v>503</v>
      </c>
      <c r="D110" s="76" t="s">
        <v>100</v>
      </c>
      <c r="E110" s="76"/>
      <c r="F110" s="77">
        <f>F111</f>
        <v>830</v>
      </c>
      <c r="G110" s="77">
        <f>G111</f>
        <v>0</v>
      </c>
      <c r="H110" s="45">
        <f t="shared" si="0"/>
        <v>0</v>
      </c>
    </row>
    <row r="111" spans="1:8">
      <c r="A111" s="46" t="s">
        <v>30</v>
      </c>
      <c r="B111" s="109">
        <v>969</v>
      </c>
      <c r="C111" s="75">
        <v>503</v>
      </c>
      <c r="D111" s="76" t="s">
        <v>100</v>
      </c>
      <c r="E111" s="76" t="s">
        <v>31</v>
      </c>
      <c r="F111" s="77">
        <f>F112</f>
        <v>830</v>
      </c>
      <c r="G111" s="77">
        <f>G112</f>
        <v>0</v>
      </c>
      <c r="H111" s="45">
        <f t="shared" si="0"/>
        <v>0</v>
      </c>
    </row>
    <row r="112" spans="1:8">
      <c r="A112" s="46" t="s">
        <v>32</v>
      </c>
      <c r="B112" s="109">
        <v>969</v>
      </c>
      <c r="C112" s="75">
        <v>503</v>
      </c>
      <c r="D112" s="76" t="s">
        <v>100</v>
      </c>
      <c r="E112" s="76" t="s">
        <v>33</v>
      </c>
      <c r="F112" s="77">
        <v>830</v>
      </c>
      <c r="G112" s="89">
        <v>0</v>
      </c>
      <c r="H112" s="45">
        <f t="shared" si="0"/>
        <v>0</v>
      </c>
    </row>
    <row r="113" spans="1:8">
      <c r="A113" s="55" t="s">
        <v>101</v>
      </c>
      <c r="B113" s="109">
        <v>969</v>
      </c>
      <c r="C113" s="75">
        <v>503</v>
      </c>
      <c r="D113" s="76" t="s">
        <v>102</v>
      </c>
      <c r="E113" s="76"/>
      <c r="F113" s="77">
        <f>F114</f>
        <v>100</v>
      </c>
      <c r="G113" s="77">
        <f>G114</f>
        <v>0</v>
      </c>
      <c r="H113" s="45">
        <f t="shared" si="0"/>
        <v>0</v>
      </c>
    </row>
    <row r="114" spans="1:8">
      <c r="A114" s="82" t="s">
        <v>30</v>
      </c>
      <c r="B114" s="109">
        <v>969</v>
      </c>
      <c r="C114" s="75">
        <v>503</v>
      </c>
      <c r="D114" s="76" t="s">
        <v>102</v>
      </c>
      <c r="E114" s="76" t="s">
        <v>31</v>
      </c>
      <c r="F114" s="118">
        <f>F115</f>
        <v>100</v>
      </c>
      <c r="G114" s="77">
        <f>G115</f>
        <v>0</v>
      </c>
      <c r="H114" s="45">
        <f t="shared" si="0"/>
        <v>0</v>
      </c>
    </row>
    <row r="115" spans="1:8">
      <c r="A115" s="46" t="s">
        <v>32</v>
      </c>
      <c r="B115" s="109">
        <v>969</v>
      </c>
      <c r="C115" s="75">
        <v>503</v>
      </c>
      <c r="D115" s="76" t="s">
        <v>102</v>
      </c>
      <c r="E115" s="76" t="s">
        <v>33</v>
      </c>
      <c r="F115" s="77">
        <v>100</v>
      </c>
      <c r="G115" s="89">
        <v>0</v>
      </c>
      <c r="H115" s="45">
        <f t="shared" si="0"/>
        <v>0</v>
      </c>
    </row>
    <row r="116" spans="1:8">
      <c r="A116" s="55" t="s">
        <v>103</v>
      </c>
      <c r="B116" s="109">
        <v>969</v>
      </c>
      <c r="C116" s="75">
        <v>503</v>
      </c>
      <c r="D116" s="76" t="s">
        <v>104</v>
      </c>
      <c r="E116" s="88"/>
      <c r="F116" s="77">
        <f>F117</f>
        <v>1116</v>
      </c>
      <c r="G116" s="89">
        <f>G117</f>
        <v>0</v>
      </c>
      <c r="H116" s="45">
        <f t="shared" si="0"/>
        <v>0</v>
      </c>
    </row>
    <row r="117" spans="1:8">
      <c r="A117" s="46" t="s">
        <v>30</v>
      </c>
      <c r="B117" s="109">
        <v>969</v>
      </c>
      <c r="C117" s="75">
        <v>503</v>
      </c>
      <c r="D117" s="76" t="s">
        <v>104</v>
      </c>
      <c r="E117" s="88" t="s">
        <v>31</v>
      </c>
      <c r="F117" s="77">
        <f>F118</f>
        <v>1116</v>
      </c>
      <c r="G117" s="89">
        <f>G118</f>
        <v>0</v>
      </c>
      <c r="H117" s="45">
        <f t="shared" si="0"/>
        <v>0</v>
      </c>
    </row>
    <row r="118" spans="1:8">
      <c r="A118" s="46" t="s">
        <v>32</v>
      </c>
      <c r="B118" s="109">
        <v>969</v>
      </c>
      <c r="C118" s="75">
        <v>503</v>
      </c>
      <c r="D118" s="76" t="s">
        <v>104</v>
      </c>
      <c r="E118" s="76" t="s">
        <v>33</v>
      </c>
      <c r="F118" s="77">
        <v>1116</v>
      </c>
      <c r="G118" s="89">
        <v>0</v>
      </c>
      <c r="H118" s="45">
        <f t="shared" si="0"/>
        <v>0</v>
      </c>
    </row>
    <row r="119" spans="1:8" ht="45">
      <c r="A119" s="68" t="s">
        <v>105</v>
      </c>
      <c r="B119" s="105">
        <v>969</v>
      </c>
      <c r="C119" s="108">
        <v>503</v>
      </c>
      <c r="D119" s="97" t="s">
        <v>106</v>
      </c>
      <c r="E119" s="97"/>
      <c r="F119" s="98">
        <f>F120</f>
        <v>114.1</v>
      </c>
      <c r="G119" s="98">
        <f>G120</f>
        <v>0</v>
      </c>
      <c r="H119" s="45">
        <f t="shared" si="0"/>
        <v>0</v>
      </c>
    </row>
    <row r="120" spans="1:8">
      <c r="A120" s="46" t="s">
        <v>30</v>
      </c>
      <c r="B120" s="105">
        <v>969</v>
      </c>
      <c r="C120" s="108">
        <v>503</v>
      </c>
      <c r="D120" s="97" t="s">
        <v>107</v>
      </c>
      <c r="E120" s="97" t="s">
        <v>31</v>
      </c>
      <c r="F120" s="98">
        <f>F121</f>
        <v>114.1</v>
      </c>
      <c r="G120" s="98">
        <f>G121</f>
        <v>0</v>
      </c>
      <c r="H120" s="45">
        <f t="shared" si="0"/>
        <v>0</v>
      </c>
    </row>
    <row r="121" spans="1:8">
      <c r="A121" s="46" t="s">
        <v>32</v>
      </c>
      <c r="B121" s="105">
        <v>969</v>
      </c>
      <c r="C121" s="108">
        <v>503</v>
      </c>
      <c r="D121" s="97" t="s">
        <v>107</v>
      </c>
      <c r="E121" s="97" t="s">
        <v>33</v>
      </c>
      <c r="F121" s="98">
        <v>114.1</v>
      </c>
      <c r="G121" s="89">
        <v>0</v>
      </c>
      <c r="H121" s="45">
        <f t="shared" si="0"/>
        <v>0</v>
      </c>
    </row>
    <row r="122" spans="1:8">
      <c r="A122" s="68" t="s">
        <v>108</v>
      </c>
      <c r="B122" s="105">
        <v>969</v>
      </c>
      <c r="C122" s="108">
        <v>503</v>
      </c>
      <c r="D122" s="97" t="s">
        <v>109</v>
      </c>
      <c r="E122" s="97"/>
      <c r="F122" s="98">
        <f>F123</f>
        <v>1694.4</v>
      </c>
      <c r="G122" s="98">
        <f>G123</f>
        <v>0</v>
      </c>
      <c r="H122" s="45">
        <f t="shared" si="0"/>
        <v>0</v>
      </c>
    </row>
    <row r="123" spans="1:8">
      <c r="A123" s="46" t="s">
        <v>30</v>
      </c>
      <c r="B123" s="105">
        <v>969</v>
      </c>
      <c r="C123" s="108">
        <v>503</v>
      </c>
      <c r="D123" s="97" t="s">
        <v>109</v>
      </c>
      <c r="E123" s="97" t="s">
        <v>31</v>
      </c>
      <c r="F123" s="98">
        <f>F124</f>
        <v>1694.4</v>
      </c>
      <c r="G123" s="98">
        <f>G124</f>
        <v>0</v>
      </c>
      <c r="H123" s="45">
        <f t="shared" si="0"/>
        <v>0</v>
      </c>
    </row>
    <row r="124" spans="1:8">
      <c r="A124" s="46" t="s">
        <v>32</v>
      </c>
      <c r="B124" s="105">
        <v>969</v>
      </c>
      <c r="C124" s="108">
        <v>503</v>
      </c>
      <c r="D124" s="97" t="s">
        <v>109</v>
      </c>
      <c r="E124" s="97" t="s">
        <v>33</v>
      </c>
      <c r="F124" s="98">
        <v>1694.4</v>
      </c>
      <c r="G124" s="89">
        <v>0</v>
      </c>
      <c r="H124" s="45">
        <f t="shared" si="0"/>
        <v>0</v>
      </c>
    </row>
    <row r="125" spans="1:8">
      <c r="A125" s="90" t="s">
        <v>110</v>
      </c>
      <c r="B125" s="103">
        <v>969</v>
      </c>
      <c r="C125" s="63">
        <v>700</v>
      </c>
      <c r="D125" s="92"/>
      <c r="E125" s="119"/>
      <c r="F125" s="60">
        <f>F126+F130</f>
        <v>1722</v>
      </c>
      <c r="G125" s="60">
        <f>G126+G130</f>
        <v>181</v>
      </c>
      <c r="H125" s="61">
        <f t="shared" ref="H125:H188" si="5">ROUND(G125/F125*100,1)</f>
        <v>10.5</v>
      </c>
    </row>
    <row r="126" spans="1:8">
      <c r="A126" s="120" t="s">
        <v>111</v>
      </c>
      <c r="B126" s="121">
        <v>969</v>
      </c>
      <c r="C126" s="50">
        <v>705</v>
      </c>
      <c r="D126" s="122"/>
      <c r="E126" s="51"/>
      <c r="F126" s="52">
        <f t="shared" ref="F126:G128" si="6">F127</f>
        <v>106</v>
      </c>
      <c r="G126" s="52">
        <f t="shared" si="6"/>
        <v>11</v>
      </c>
      <c r="H126" s="61">
        <f t="shared" si="5"/>
        <v>10.4</v>
      </c>
    </row>
    <row r="127" spans="1:8" ht="45">
      <c r="A127" s="123" t="s">
        <v>112</v>
      </c>
      <c r="B127" s="124">
        <v>969</v>
      </c>
      <c r="C127" s="113">
        <v>705</v>
      </c>
      <c r="D127" s="125" t="s">
        <v>113</v>
      </c>
      <c r="E127" s="51"/>
      <c r="F127" s="98">
        <f t="shared" si="6"/>
        <v>106</v>
      </c>
      <c r="G127" s="98">
        <f t="shared" si="6"/>
        <v>11</v>
      </c>
      <c r="H127" s="29">
        <f t="shared" si="5"/>
        <v>10.4</v>
      </c>
    </row>
    <row r="128" spans="1:8">
      <c r="A128" s="82" t="s">
        <v>30</v>
      </c>
      <c r="B128" s="126">
        <v>969</v>
      </c>
      <c r="C128" s="127">
        <v>705</v>
      </c>
      <c r="D128" s="128" t="s">
        <v>113</v>
      </c>
      <c r="E128" s="80" t="s">
        <v>31</v>
      </c>
      <c r="F128" s="98">
        <f t="shared" si="6"/>
        <v>106</v>
      </c>
      <c r="G128" s="98">
        <f t="shared" si="6"/>
        <v>11</v>
      </c>
      <c r="H128" s="29">
        <f t="shared" si="5"/>
        <v>10.4</v>
      </c>
    </row>
    <row r="129" spans="1:8">
      <c r="A129" s="46" t="s">
        <v>32</v>
      </c>
      <c r="B129" s="109">
        <v>969</v>
      </c>
      <c r="C129" s="129">
        <v>705</v>
      </c>
      <c r="D129" s="125" t="s">
        <v>113</v>
      </c>
      <c r="E129" s="76" t="s">
        <v>33</v>
      </c>
      <c r="F129" s="98">
        <v>106</v>
      </c>
      <c r="G129" s="89">
        <v>11</v>
      </c>
      <c r="H129" s="29">
        <f t="shared" si="5"/>
        <v>10.4</v>
      </c>
    </row>
    <row r="130" spans="1:8" ht="15.75">
      <c r="A130" s="130" t="s">
        <v>114</v>
      </c>
      <c r="B130" s="131">
        <v>969</v>
      </c>
      <c r="C130" s="132">
        <v>707</v>
      </c>
      <c r="D130" s="133"/>
      <c r="E130" s="133"/>
      <c r="F130" s="52">
        <f>F131+F134+F137+F140+F143+F146</f>
        <v>1616</v>
      </c>
      <c r="G130" s="134">
        <f>G131+G134+G137+G140</f>
        <v>170</v>
      </c>
      <c r="H130" s="61">
        <f t="shared" si="5"/>
        <v>10.5</v>
      </c>
    </row>
    <row r="131" spans="1:8" ht="30">
      <c r="A131" s="46" t="s">
        <v>115</v>
      </c>
      <c r="B131" s="117">
        <v>969</v>
      </c>
      <c r="C131" s="87">
        <v>707</v>
      </c>
      <c r="D131" s="76" t="s">
        <v>116</v>
      </c>
      <c r="E131" s="88"/>
      <c r="F131" s="98">
        <f>F132</f>
        <v>650</v>
      </c>
      <c r="G131" s="89">
        <f>G132</f>
        <v>20</v>
      </c>
      <c r="H131" s="29">
        <f t="shared" si="5"/>
        <v>3.1</v>
      </c>
    </row>
    <row r="132" spans="1:8">
      <c r="A132" s="46" t="s">
        <v>30</v>
      </c>
      <c r="B132" s="109">
        <v>969</v>
      </c>
      <c r="C132" s="75">
        <v>707</v>
      </c>
      <c r="D132" s="76" t="s">
        <v>116</v>
      </c>
      <c r="E132" s="88" t="s">
        <v>31</v>
      </c>
      <c r="F132" s="98">
        <f>F133</f>
        <v>650</v>
      </c>
      <c r="G132" s="89">
        <f>G133</f>
        <v>20</v>
      </c>
      <c r="H132" s="29">
        <f t="shared" si="5"/>
        <v>3.1</v>
      </c>
    </row>
    <row r="133" spans="1:8">
      <c r="A133" s="46" t="s">
        <v>32</v>
      </c>
      <c r="B133" s="109">
        <v>969</v>
      </c>
      <c r="C133" s="75">
        <v>707</v>
      </c>
      <c r="D133" s="76" t="s">
        <v>116</v>
      </c>
      <c r="E133" s="76" t="s">
        <v>33</v>
      </c>
      <c r="F133" s="98">
        <v>650</v>
      </c>
      <c r="G133" s="89">
        <v>20</v>
      </c>
      <c r="H133" s="29">
        <f t="shared" si="5"/>
        <v>3.1</v>
      </c>
    </row>
    <row r="134" spans="1:8" ht="45">
      <c r="A134" s="55" t="s">
        <v>117</v>
      </c>
      <c r="B134" s="109">
        <v>969</v>
      </c>
      <c r="C134" s="75">
        <v>707</v>
      </c>
      <c r="D134" s="76" t="s">
        <v>118</v>
      </c>
      <c r="E134" s="76"/>
      <c r="F134" s="98">
        <f>F135</f>
        <v>180</v>
      </c>
      <c r="G134" s="89">
        <f>G135</f>
        <v>0</v>
      </c>
      <c r="H134" s="45">
        <f t="shared" si="5"/>
        <v>0</v>
      </c>
    </row>
    <row r="135" spans="1:8">
      <c r="A135" s="46" t="s">
        <v>30</v>
      </c>
      <c r="B135" s="109">
        <v>969</v>
      </c>
      <c r="C135" s="75">
        <v>707</v>
      </c>
      <c r="D135" s="76" t="s">
        <v>118</v>
      </c>
      <c r="E135" s="76" t="s">
        <v>31</v>
      </c>
      <c r="F135" s="98">
        <f>F136</f>
        <v>180</v>
      </c>
      <c r="G135" s="89">
        <f>G136</f>
        <v>0</v>
      </c>
      <c r="H135" s="45">
        <f t="shared" si="5"/>
        <v>0</v>
      </c>
    </row>
    <row r="136" spans="1:8">
      <c r="A136" s="46" t="s">
        <v>32</v>
      </c>
      <c r="B136" s="109">
        <v>969</v>
      </c>
      <c r="C136" s="75">
        <v>707</v>
      </c>
      <c r="D136" s="76" t="s">
        <v>118</v>
      </c>
      <c r="E136" s="76" t="s">
        <v>33</v>
      </c>
      <c r="F136" s="98">
        <v>180</v>
      </c>
      <c r="G136" s="89">
        <v>0</v>
      </c>
      <c r="H136" s="45">
        <f t="shared" si="5"/>
        <v>0</v>
      </c>
    </row>
    <row r="137" spans="1:8" ht="30">
      <c r="A137" s="55" t="s">
        <v>119</v>
      </c>
      <c r="B137" s="109">
        <v>969</v>
      </c>
      <c r="C137" s="75">
        <v>707</v>
      </c>
      <c r="D137" s="76" t="s">
        <v>120</v>
      </c>
      <c r="E137" s="76"/>
      <c r="F137" s="98">
        <f>F138</f>
        <v>186</v>
      </c>
      <c r="G137" s="89">
        <f>G138</f>
        <v>0</v>
      </c>
      <c r="H137" s="45">
        <f t="shared" si="5"/>
        <v>0</v>
      </c>
    </row>
    <row r="138" spans="1:8">
      <c r="A138" s="46" t="s">
        <v>30</v>
      </c>
      <c r="B138" s="109">
        <v>969</v>
      </c>
      <c r="C138" s="75">
        <v>707</v>
      </c>
      <c r="D138" s="76" t="s">
        <v>120</v>
      </c>
      <c r="E138" s="76" t="s">
        <v>31</v>
      </c>
      <c r="F138" s="98">
        <f>F139</f>
        <v>186</v>
      </c>
      <c r="G138" s="89">
        <f>G139</f>
        <v>0</v>
      </c>
      <c r="H138" s="45">
        <f t="shared" si="5"/>
        <v>0</v>
      </c>
    </row>
    <row r="139" spans="1:8">
      <c r="A139" s="46" t="s">
        <v>32</v>
      </c>
      <c r="B139" s="109">
        <v>969</v>
      </c>
      <c r="C139" s="75">
        <v>707</v>
      </c>
      <c r="D139" s="76" t="s">
        <v>120</v>
      </c>
      <c r="E139" s="76" t="s">
        <v>33</v>
      </c>
      <c r="F139" s="98">
        <v>186</v>
      </c>
      <c r="G139" s="89">
        <v>0</v>
      </c>
      <c r="H139" s="45">
        <f t="shared" si="5"/>
        <v>0</v>
      </c>
    </row>
    <row r="140" spans="1:8" ht="45">
      <c r="A140" s="55" t="s">
        <v>121</v>
      </c>
      <c r="B140" s="117">
        <v>969</v>
      </c>
      <c r="C140" s="87">
        <v>707</v>
      </c>
      <c r="D140" s="76" t="s">
        <v>122</v>
      </c>
      <c r="E140" s="88"/>
      <c r="F140" s="98">
        <f>F141</f>
        <v>150</v>
      </c>
      <c r="G140" s="98">
        <f>G141</f>
        <v>150</v>
      </c>
      <c r="H140" s="29">
        <f t="shared" si="5"/>
        <v>100</v>
      </c>
    </row>
    <row r="141" spans="1:8" ht="30">
      <c r="A141" s="46" t="s">
        <v>123</v>
      </c>
      <c r="B141" s="109">
        <v>969</v>
      </c>
      <c r="C141" s="75">
        <v>707</v>
      </c>
      <c r="D141" s="76" t="s">
        <v>122</v>
      </c>
      <c r="E141" s="88" t="s">
        <v>31</v>
      </c>
      <c r="F141" s="98">
        <f>F142</f>
        <v>150</v>
      </c>
      <c r="G141" s="98">
        <f>G142</f>
        <v>150</v>
      </c>
      <c r="H141" s="29">
        <f t="shared" si="5"/>
        <v>100</v>
      </c>
    </row>
    <row r="142" spans="1:8">
      <c r="A142" s="46" t="s">
        <v>32</v>
      </c>
      <c r="B142" s="109">
        <v>969</v>
      </c>
      <c r="C142" s="75">
        <v>707</v>
      </c>
      <c r="D142" s="76" t="s">
        <v>122</v>
      </c>
      <c r="E142" s="76" t="s">
        <v>33</v>
      </c>
      <c r="F142" s="98">
        <v>150</v>
      </c>
      <c r="G142" s="89">
        <v>150</v>
      </c>
      <c r="H142" s="29">
        <f t="shared" si="5"/>
        <v>100</v>
      </c>
    </row>
    <row r="143" spans="1:8" ht="45">
      <c r="A143" s="55" t="s">
        <v>73</v>
      </c>
      <c r="B143" s="117">
        <v>969</v>
      </c>
      <c r="C143" s="87">
        <v>707</v>
      </c>
      <c r="D143" s="76" t="s">
        <v>74</v>
      </c>
      <c r="E143" s="88"/>
      <c r="F143" s="98">
        <f>F144</f>
        <v>200</v>
      </c>
      <c r="G143" s="98">
        <f>G144</f>
        <v>0</v>
      </c>
      <c r="H143" s="45">
        <f t="shared" si="5"/>
        <v>0</v>
      </c>
    </row>
    <row r="144" spans="1:8">
      <c r="A144" s="46" t="s">
        <v>30</v>
      </c>
      <c r="B144" s="109">
        <v>969</v>
      </c>
      <c r="C144" s="75">
        <v>707</v>
      </c>
      <c r="D144" s="76" t="s">
        <v>74</v>
      </c>
      <c r="E144" s="88" t="s">
        <v>31</v>
      </c>
      <c r="F144" s="98">
        <f>F145</f>
        <v>200</v>
      </c>
      <c r="G144" s="98">
        <f>G145</f>
        <v>0</v>
      </c>
      <c r="H144" s="45">
        <f t="shared" si="5"/>
        <v>0</v>
      </c>
    </row>
    <row r="145" spans="1:9">
      <c r="A145" s="46" t="s">
        <v>32</v>
      </c>
      <c r="B145" s="109">
        <v>969</v>
      </c>
      <c r="C145" s="75">
        <v>707</v>
      </c>
      <c r="D145" s="76" t="s">
        <v>74</v>
      </c>
      <c r="E145" s="76" t="s">
        <v>33</v>
      </c>
      <c r="F145" s="98">
        <v>200</v>
      </c>
      <c r="G145" s="89">
        <v>0</v>
      </c>
      <c r="H145" s="45">
        <f t="shared" si="5"/>
        <v>0</v>
      </c>
    </row>
    <row r="146" spans="1:9" ht="30">
      <c r="A146" s="55" t="s">
        <v>124</v>
      </c>
      <c r="B146" s="117">
        <v>969</v>
      </c>
      <c r="C146" s="87">
        <v>707</v>
      </c>
      <c r="D146" s="76" t="s">
        <v>125</v>
      </c>
      <c r="E146" s="88"/>
      <c r="F146" s="98">
        <f>F147</f>
        <v>250</v>
      </c>
      <c r="G146" s="89">
        <f>G147</f>
        <v>0</v>
      </c>
      <c r="H146" s="45">
        <f t="shared" si="5"/>
        <v>0</v>
      </c>
    </row>
    <row r="147" spans="1:9">
      <c r="A147" s="46" t="s">
        <v>30</v>
      </c>
      <c r="B147" s="109">
        <v>969</v>
      </c>
      <c r="C147" s="75">
        <v>707</v>
      </c>
      <c r="D147" s="76" t="s">
        <v>125</v>
      </c>
      <c r="E147" s="88" t="s">
        <v>31</v>
      </c>
      <c r="F147" s="98">
        <f>F148</f>
        <v>250</v>
      </c>
      <c r="G147" s="89">
        <f>G148</f>
        <v>0</v>
      </c>
      <c r="H147" s="45">
        <f t="shared" si="5"/>
        <v>0</v>
      </c>
    </row>
    <row r="148" spans="1:9">
      <c r="A148" s="46" t="s">
        <v>32</v>
      </c>
      <c r="B148" s="109">
        <v>969</v>
      </c>
      <c r="C148" s="75">
        <v>707</v>
      </c>
      <c r="D148" s="76" t="s">
        <v>125</v>
      </c>
      <c r="E148" s="76" t="s">
        <v>33</v>
      </c>
      <c r="F148" s="98">
        <v>250</v>
      </c>
      <c r="G148" s="89">
        <v>0</v>
      </c>
      <c r="H148" s="45">
        <f t="shared" si="5"/>
        <v>0</v>
      </c>
    </row>
    <row r="149" spans="1:9">
      <c r="A149" s="65" t="s">
        <v>126</v>
      </c>
      <c r="B149" s="114">
        <v>969</v>
      </c>
      <c r="C149" s="67">
        <v>800</v>
      </c>
      <c r="D149" s="64"/>
      <c r="E149" s="64"/>
      <c r="F149" s="52">
        <f>F150+F154</f>
        <v>13564</v>
      </c>
      <c r="G149" s="52">
        <f>G150+G154</f>
        <v>2014.1</v>
      </c>
      <c r="H149" s="61">
        <f t="shared" si="5"/>
        <v>14.8</v>
      </c>
    </row>
    <row r="150" spans="1:9" ht="15.75">
      <c r="A150" s="116" t="s">
        <v>127</v>
      </c>
      <c r="B150" s="114">
        <v>969</v>
      </c>
      <c r="C150" s="67">
        <v>801</v>
      </c>
      <c r="D150" s="64"/>
      <c r="E150" s="64"/>
      <c r="F150" s="52">
        <f t="shared" ref="F150:G152" si="7">F151</f>
        <v>11634</v>
      </c>
      <c r="G150" s="52">
        <f t="shared" si="7"/>
        <v>1963.5</v>
      </c>
      <c r="H150" s="53">
        <f t="shared" si="5"/>
        <v>16.899999999999999</v>
      </c>
    </row>
    <row r="151" spans="1:9" ht="30">
      <c r="A151" s="68" t="s">
        <v>128</v>
      </c>
      <c r="B151" s="105">
        <v>969</v>
      </c>
      <c r="C151" s="108">
        <v>801</v>
      </c>
      <c r="D151" s="97" t="s">
        <v>129</v>
      </c>
      <c r="E151" s="97"/>
      <c r="F151" s="98">
        <f t="shared" si="7"/>
        <v>11634</v>
      </c>
      <c r="G151" s="98">
        <f t="shared" si="7"/>
        <v>1963.5</v>
      </c>
      <c r="H151" s="45">
        <f t="shared" si="5"/>
        <v>16.899999999999999</v>
      </c>
      <c r="I151" s="135"/>
    </row>
    <row r="152" spans="1:9">
      <c r="A152" s="46" t="s">
        <v>30</v>
      </c>
      <c r="B152" s="105">
        <v>969</v>
      </c>
      <c r="C152" s="108">
        <v>801</v>
      </c>
      <c r="D152" s="97" t="s">
        <v>129</v>
      </c>
      <c r="E152" s="97" t="s">
        <v>31</v>
      </c>
      <c r="F152" s="98">
        <f t="shared" si="7"/>
        <v>11634</v>
      </c>
      <c r="G152" s="98">
        <f t="shared" si="7"/>
        <v>1963.5</v>
      </c>
      <c r="H152" s="45">
        <f t="shared" si="5"/>
        <v>16.899999999999999</v>
      </c>
      <c r="I152" s="135"/>
    </row>
    <row r="153" spans="1:9">
      <c r="A153" s="46" t="s">
        <v>32</v>
      </c>
      <c r="B153" s="105">
        <v>969</v>
      </c>
      <c r="C153" s="108">
        <v>801</v>
      </c>
      <c r="D153" s="97" t="s">
        <v>129</v>
      </c>
      <c r="E153" s="97" t="s">
        <v>33</v>
      </c>
      <c r="F153" s="98">
        <v>11634</v>
      </c>
      <c r="G153" s="89">
        <v>1963.5</v>
      </c>
      <c r="H153" s="45">
        <f t="shared" si="5"/>
        <v>16.899999999999999</v>
      </c>
      <c r="I153" s="136"/>
    </row>
    <row r="154" spans="1:9" ht="15.75">
      <c r="A154" s="130" t="s">
        <v>130</v>
      </c>
      <c r="B154" s="121">
        <v>969</v>
      </c>
      <c r="C154" s="67">
        <v>804</v>
      </c>
      <c r="D154" s="64"/>
      <c r="E154" s="64"/>
      <c r="F154" s="52">
        <f>F155+F158</f>
        <v>1930</v>
      </c>
      <c r="G154" s="52">
        <f>G155+G158</f>
        <v>50.6</v>
      </c>
      <c r="H154" s="53">
        <f t="shared" si="5"/>
        <v>2.6</v>
      </c>
      <c r="I154" s="137"/>
    </row>
    <row r="155" spans="1:9" ht="45">
      <c r="A155" s="55" t="s">
        <v>121</v>
      </c>
      <c r="B155" s="109">
        <v>969</v>
      </c>
      <c r="C155" s="75">
        <v>804</v>
      </c>
      <c r="D155" s="76" t="s">
        <v>122</v>
      </c>
      <c r="E155" s="76"/>
      <c r="F155" s="98">
        <f>F156</f>
        <v>230</v>
      </c>
      <c r="G155" s="98">
        <f>G156</f>
        <v>0</v>
      </c>
      <c r="H155" s="45">
        <f t="shared" si="5"/>
        <v>0</v>
      </c>
    </row>
    <row r="156" spans="1:9">
      <c r="A156" s="46" t="s">
        <v>30</v>
      </c>
      <c r="B156" s="109">
        <v>969</v>
      </c>
      <c r="C156" s="75">
        <v>804</v>
      </c>
      <c r="D156" s="76" t="s">
        <v>122</v>
      </c>
      <c r="E156" s="76" t="s">
        <v>31</v>
      </c>
      <c r="F156" s="98">
        <f>F157</f>
        <v>230</v>
      </c>
      <c r="G156" s="98">
        <f>G157</f>
        <v>0</v>
      </c>
      <c r="H156" s="45">
        <f t="shared" si="5"/>
        <v>0</v>
      </c>
    </row>
    <row r="157" spans="1:9">
      <c r="A157" s="46" t="s">
        <v>32</v>
      </c>
      <c r="B157" s="109">
        <v>969</v>
      </c>
      <c r="C157" s="75">
        <v>804</v>
      </c>
      <c r="D157" s="76" t="s">
        <v>122</v>
      </c>
      <c r="E157" s="76" t="s">
        <v>33</v>
      </c>
      <c r="F157" s="98">
        <v>230</v>
      </c>
      <c r="G157" s="89">
        <v>0</v>
      </c>
      <c r="H157" s="45">
        <f t="shared" si="5"/>
        <v>0</v>
      </c>
    </row>
    <row r="158" spans="1:9" ht="30">
      <c r="A158" s="55" t="s">
        <v>124</v>
      </c>
      <c r="B158" s="117">
        <v>969</v>
      </c>
      <c r="C158" s="87">
        <v>804</v>
      </c>
      <c r="D158" s="76" t="s">
        <v>125</v>
      </c>
      <c r="E158" s="88"/>
      <c r="F158" s="98">
        <f>F159</f>
        <v>1700</v>
      </c>
      <c r="G158" s="89">
        <f>G159</f>
        <v>50.6</v>
      </c>
      <c r="H158" s="45">
        <f t="shared" si="5"/>
        <v>3</v>
      </c>
    </row>
    <row r="159" spans="1:9">
      <c r="A159" s="46" t="s">
        <v>30</v>
      </c>
      <c r="B159" s="109">
        <v>969</v>
      </c>
      <c r="C159" s="75">
        <v>804</v>
      </c>
      <c r="D159" s="76" t="s">
        <v>125</v>
      </c>
      <c r="E159" s="88" t="s">
        <v>31</v>
      </c>
      <c r="F159" s="98">
        <f>F160</f>
        <v>1700</v>
      </c>
      <c r="G159" s="89">
        <f>G160</f>
        <v>50.6</v>
      </c>
      <c r="H159" s="45">
        <f t="shared" si="5"/>
        <v>3</v>
      </c>
    </row>
    <row r="160" spans="1:9">
      <c r="A160" s="46" t="s">
        <v>32</v>
      </c>
      <c r="B160" s="109">
        <v>969</v>
      </c>
      <c r="C160" s="75">
        <v>804</v>
      </c>
      <c r="D160" s="76" t="s">
        <v>125</v>
      </c>
      <c r="E160" s="76" t="s">
        <v>33</v>
      </c>
      <c r="F160" s="98">
        <v>1700</v>
      </c>
      <c r="G160" s="89">
        <v>50.6</v>
      </c>
      <c r="H160" s="45">
        <f t="shared" si="5"/>
        <v>3</v>
      </c>
    </row>
    <row r="161" spans="1:8">
      <c r="A161" s="65" t="s">
        <v>131</v>
      </c>
      <c r="B161" s="66">
        <v>969</v>
      </c>
      <c r="C161" s="67">
        <v>1000</v>
      </c>
      <c r="D161" s="64"/>
      <c r="E161" s="64"/>
      <c r="F161" s="52">
        <f>F162</f>
        <v>18124</v>
      </c>
      <c r="G161" s="52">
        <f>G162</f>
        <v>3118.2</v>
      </c>
      <c r="H161" s="61">
        <f t="shared" si="5"/>
        <v>17.2</v>
      </c>
    </row>
    <row r="162" spans="1:8" ht="15.75">
      <c r="A162" s="116" t="s">
        <v>132</v>
      </c>
      <c r="B162" s="66">
        <v>969</v>
      </c>
      <c r="C162" s="67">
        <v>1004</v>
      </c>
      <c r="D162" s="64"/>
      <c r="E162" s="64"/>
      <c r="F162" s="52">
        <f>F163+F168+F175+F178</f>
        <v>18124</v>
      </c>
      <c r="G162" s="52">
        <f>G163+G168+G175+G178</f>
        <v>3118.2</v>
      </c>
      <c r="H162" s="61">
        <f t="shared" si="5"/>
        <v>17.2</v>
      </c>
    </row>
    <row r="163" spans="1:8" ht="30">
      <c r="A163" s="55" t="s">
        <v>133</v>
      </c>
      <c r="B163" s="86">
        <v>969</v>
      </c>
      <c r="C163" s="87">
        <v>1004</v>
      </c>
      <c r="D163" s="76" t="s">
        <v>134</v>
      </c>
      <c r="E163" s="88"/>
      <c r="F163" s="98">
        <f>F164+F166</f>
        <v>3497.1</v>
      </c>
      <c r="G163" s="98">
        <f>G164+G166</f>
        <v>523.5</v>
      </c>
      <c r="H163" s="45">
        <f t="shared" si="5"/>
        <v>15</v>
      </c>
    </row>
    <row r="164" spans="1:8" ht="45">
      <c r="A164" s="46" t="s">
        <v>18</v>
      </c>
      <c r="B164" s="74">
        <v>969</v>
      </c>
      <c r="C164" s="75">
        <v>1004</v>
      </c>
      <c r="D164" s="76" t="s">
        <v>134</v>
      </c>
      <c r="E164" s="88" t="s">
        <v>19</v>
      </c>
      <c r="F164" s="98">
        <f>F165</f>
        <v>3256.6</v>
      </c>
      <c r="G164" s="89">
        <f>G165</f>
        <v>485.9</v>
      </c>
      <c r="H164" s="45">
        <f t="shared" si="5"/>
        <v>14.9</v>
      </c>
    </row>
    <row r="165" spans="1:8">
      <c r="A165" s="46" t="s">
        <v>20</v>
      </c>
      <c r="B165" s="74">
        <v>969</v>
      </c>
      <c r="C165" s="75">
        <v>1004</v>
      </c>
      <c r="D165" s="76" t="s">
        <v>134</v>
      </c>
      <c r="E165" s="76" t="s">
        <v>21</v>
      </c>
      <c r="F165" s="98">
        <v>3256.6</v>
      </c>
      <c r="G165" s="89">
        <v>485.9</v>
      </c>
      <c r="H165" s="45">
        <f t="shared" si="5"/>
        <v>14.9</v>
      </c>
    </row>
    <row r="166" spans="1:8">
      <c r="A166" s="46" t="s">
        <v>30</v>
      </c>
      <c r="B166" s="74">
        <v>969</v>
      </c>
      <c r="C166" s="75">
        <v>1004</v>
      </c>
      <c r="D166" s="76" t="s">
        <v>134</v>
      </c>
      <c r="E166" s="76" t="s">
        <v>31</v>
      </c>
      <c r="F166" s="98">
        <f>F167</f>
        <v>240.5</v>
      </c>
      <c r="G166" s="89">
        <f>G167</f>
        <v>37.6</v>
      </c>
      <c r="H166" s="45">
        <f t="shared" si="5"/>
        <v>15.6</v>
      </c>
    </row>
    <row r="167" spans="1:8">
      <c r="A167" s="46" t="s">
        <v>32</v>
      </c>
      <c r="B167" s="138">
        <v>969</v>
      </c>
      <c r="C167" s="113">
        <v>1004</v>
      </c>
      <c r="D167" s="76" t="s">
        <v>134</v>
      </c>
      <c r="E167" s="76" t="s">
        <v>33</v>
      </c>
      <c r="F167" s="98">
        <v>240.5</v>
      </c>
      <c r="G167" s="98">
        <v>37.6</v>
      </c>
      <c r="H167" s="45">
        <f t="shared" si="5"/>
        <v>15.6</v>
      </c>
    </row>
    <row r="168" spans="1:8" ht="30">
      <c r="A168" s="55" t="s">
        <v>135</v>
      </c>
      <c r="B168" s="78">
        <v>969</v>
      </c>
      <c r="C168" s="75">
        <v>1004</v>
      </c>
      <c r="D168" s="76" t="s">
        <v>136</v>
      </c>
      <c r="E168" s="76"/>
      <c r="F168" s="98">
        <f>F169+F171+F173</f>
        <v>1602.3999999999999</v>
      </c>
      <c r="G168" s="98">
        <f>G169+G171+G173</f>
        <v>19.100000000000001</v>
      </c>
      <c r="H168" s="45">
        <f t="shared" si="5"/>
        <v>1.2</v>
      </c>
    </row>
    <row r="169" spans="1:8" ht="45">
      <c r="A169" s="46" t="s">
        <v>18</v>
      </c>
      <c r="B169" s="138">
        <v>969</v>
      </c>
      <c r="C169" s="113">
        <v>1004</v>
      </c>
      <c r="D169" s="76" t="s">
        <v>136</v>
      </c>
      <c r="E169" s="139" t="s">
        <v>19</v>
      </c>
      <c r="F169" s="98">
        <f>F170</f>
        <v>173.6</v>
      </c>
      <c r="G169" s="98">
        <f>G170</f>
        <v>17.5</v>
      </c>
      <c r="H169" s="29">
        <f t="shared" si="5"/>
        <v>10.1</v>
      </c>
    </row>
    <row r="170" spans="1:8">
      <c r="A170" s="46" t="s">
        <v>20</v>
      </c>
      <c r="B170" s="74">
        <v>969</v>
      </c>
      <c r="C170" s="75">
        <v>1004</v>
      </c>
      <c r="D170" s="76" t="s">
        <v>136</v>
      </c>
      <c r="E170" s="76" t="s">
        <v>21</v>
      </c>
      <c r="F170" s="98">
        <v>173.6</v>
      </c>
      <c r="G170" s="98">
        <v>17.5</v>
      </c>
      <c r="H170" s="29">
        <f t="shared" si="5"/>
        <v>10.1</v>
      </c>
    </row>
    <row r="171" spans="1:8">
      <c r="A171" s="46" t="s">
        <v>30</v>
      </c>
      <c r="B171" s="138">
        <v>969</v>
      </c>
      <c r="C171" s="113">
        <v>1004</v>
      </c>
      <c r="D171" s="76" t="s">
        <v>136</v>
      </c>
      <c r="E171" s="76" t="s">
        <v>31</v>
      </c>
      <c r="F171" s="98">
        <f>F172</f>
        <v>1411.2</v>
      </c>
      <c r="G171" s="98">
        <f>G172</f>
        <v>1.6</v>
      </c>
      <c r="H171" s="29">
        <f t="shared" si="5"/>
        <v>0.1</v>
      </c>
    </row>
    <row r="172" spans="1:8">
      <c r="A172" s="46" t="s">
        <v>32</v>
      </c>
      <c r="B172" s="74">
        <v>969</v>
      </c>
      <c r="C172" s="75">
        <v>1004</v>
      </c>
      <c r="D172" s="76" t="s">
        <v>136</v>
      </c>
      <c r="E172" s="76" t="s">
        <v>33</v>
      </c>
      <c r="F172" s="98">
        <v>1411.2</v>
      </c>
      <c r="G172" s="98">
        <v>1.6</v>
      </c>
      <c r="H172" s="29">
        <f t="shared" si="5"/>
        <v>0.1</v>
      </c>
    </row>
    <row r="173" spans="1:8">
      <c r="A173" s="46" t="s">
        <v>34</v>
      </c>
      <c r="B173" s="74">
        <v>969</v>
      </c>
      <c r="C173" s="75">
        <v>1004</v>
      </c>
      <c r="D173" s="76" t="s">
        <v>136</v>
      </c>
      <c r="E173" s="76" t="s">
        <v>35</v>
      </c>
      <c r="F173" s="98">
        <f>F174</f>
        <v>17.600000000000001</v>
      </c>
      <c r="G173" s="89">
        <f>G174</f>
        <v>0</v>
      </c>
      <c r="H173" s="45">
        <f t="shared" si="5"/>
        <v>0</v>
      </c>
    </row>
    <row r="174" spans="1:8">
      <c r="A174" s="46" t="s">
        <v>48</v>
      </c>
      <c r="B174" s="74">
        <v>969</v>
      </c>
      <c r="C174" s="75">
        <v>1004</v>
      </c>
      <c r="D174" s="76" t="s">
        <v>136</v>
      </c>
      <c r="E174" s="76" t="s">
        <v>37</v>
      </c>
      <c r="F174" s="106">
        <v>17.600000000000001</v>
      </c>
      <c r="G174" s="106">
        <v>0</v>
      </c>
      <c r="H174" s="45">
        <f t="shared" si="5"/>
        <v>0</v>
      </c>
    </row>
    <row r="175" spans="1:8" ht="30">
      <c r="A175" s="55" t="s">
        <v>137</v>
      </c>
      <c r="B175" s="86">
        <v>969</v>
      </c>
      <c r="C175" s="87">
        <v>1004</v>
      </c>
      <c r="D175" s="76" t="s">
        <v>138</v>
      </c>
      <c r="E175" s="88"/>
      <c r="F175" s="106">
        <f>F176</f>
        <v>9099.6</v>
      </c>
      <c r="G175" s="106">
        <f>G176</f>
        <v>2046.9</v>
      </c>
      <c r="H175" s="29">
        <f t="shared" si="5"/>
        <v>22.5</v>
      </c>
    </row>
    <row r="176" spans="1:8">
      <c r="A176" s="46" t="s">
        <v>139</v>
      </c>
      <c r="B176" s="74">
        <v>969</v>
      </c>
      <c r="C176" s="75">
        <v>1004</v>
      </c>
      <c r="D176" s="76" t="s">
        <v>138</v>
      </c>
      <c r="E176" s="88" t="s">
        <v>140</v>
      </c>
      <c r="F176" s="106">
        <f>F177</f>
        <v>9099.6</v>
      </c>
      <c r="G176" s="106">
        <f>G177</f>
        <v>2046.9</v>
      </c>
      <c r="H176" s="29">
        <f t="shared" si="5"/>
        <v>22.5</v>
      </c>
    </row>
    <row r="177" spans="1:9">
      <c r="A177" s="46" t="s">
        <v>141</v>
      </c>
      <c r="B177" s="74">
        <v>969</v>
      </c>
      <c r="C177" s="75">
        <v>1004</v>
      </c>
      <c r="D177" s="76" t="s">
        <v>138</v>
      </c>
      <c r="E177" s="76" t="s">
        <v>142</v>
      </c>
      <c r="F177" s="106">
        <v>9099.6</v>
      </c>
      <c r="G177" s="106">
        <v>2046.9</v>
      </c>
      <c r="H177" s="29">
        <f t="shared" si="5"/>
        <v>22.5</v>
      </c>
    </row>
    <row r="178" spans="1:9" ht="30">
      <c r="A178" s="55" t="s">
        <v>143</v>
      </c>
      <c r="B178" s="140">
        <v>969</v>
      </c>
      <c r="C178" s="141">
        <v>1004</v>
      </c>
      <c r="D178" s="142" t="s">
        <v>144</v>
      </c>
      <c r="E178" s="143"/>
      <c r="F178" s="106">
        <f>F179</f>
        <v>3924.9</v>
      </c>
      <c r="G178" s="106">
        <f>G179</f>
        <v>528.70000000000005</v>
      </c>
      <c r="H178" s="29">
        <f t="shared" si="5"/>
        <v>13.5</v>
      </c>
    </row>
    <row r="179" spans="1:9">
      <c r="A179" s="46" t="s">
        <v>139</v>
      </c>
      <c r="B179" s="144">
        <v>969</v>
      </c>
      <c r="C179" s="145">
        <v>1004</v>
      </c>
      <c r="D179" s="142" t="s">
        <v>144</v>
      </c>
      <c r="E179" s="143" t="s">
        <v>140</v>
      </c>
      <c r="F179" s="106">
        <f>F180</f>
        <v>3924.9</v>
      </c>
      <c r="G179" s="106">
        <f>G180</f>
        <v>528.70000000000005</v>
      </c>
      <c r="H179" s="29">
        <f t="shared" si="5"/>
        <v>13.5</v>
      </c>
    </row>
    <row r="180" spans="1:9">
      <c r="A180" s="46" t="s">
        <v>141</v>
      </c>
      <c r="B180" s="144">
        <v>969</v>
      </c>
      <c r="C180" s="145">
        <v>1004</v>
      </c>
      <c r="D180" s="142" t="s">
        <v>144</v>
      </c>
      <c r="E180" s="142" t="s">
        <v>142</v>
      </c>
      <c r="F180" s="106">
        <v>3924.9</v>
      </c>
      <c r="G180" s="106">
        <v>528.70000000000005</v>
      </c>
      <c r="H180" s="29">
        <f t="shared" si="5"/>
        <v>13.5</v>
      </c>
    </row>
    <row r="181" spans="1:9">
      <c r="A181" s="65" t="s">
        <v>145</v>
      </c>
      <c r="B181" s="114">
        <v>969</v>
      </c>
      <c r="C181" s="67">
        <v>1100</v>
      </c>
      <c r="D181" s="64"/>
      <c r="E181" s="64"/>
      <c r="F181" s="52">
        <f t="shared" ref="F181:G184" si="8">F182</f>
        <v>1262</v>
      </c>
      <c r="G181" s="52">
        <f t="shared" si="8"/>
        <v>611.5</v>
      </c>
      <c r="H181" s="61">
        <f t="shared" si="5"/>
        <v>48.5</v>
      </c>
    </row>
    <row r="182" spans="1:9" ht="15.75">
      <c r="A182" s="116" t="s">
        <v>146</v>
      </c>
      <c r="B182" s="114">
        <v>969</v>
      </c>
      <c r="C182" s="67">
        <v>1102</v>
      </c>
      <c r="D182" s="97" t="s">
        <v>147</v>
      </c>
      <c r="E182" s="64"/>
      <c r="F182" s="52">
        <f t="shared" si="8"/>
        <v>1262</v>
      </c>
      <c r="G182" s="52">
        <f t="shared" si="8"/>
        <v>611.5</v>
      </c>
      <c r="H182" s="61">
        <f t="shared" si="5"/>
        <v>48.5</v>
      </c>
    </row>
    <row r="183" spans="1:9" ht="30">
      <c r="A183" s="68" t="s">
        <v>148</v>
      </c>
      <c r="B183" s="146">
        <v>969</v>
      </c>
      <c r="C183" s="70">
        <v>1102</v>
      </c>
      <c r="D183" s="42" t="s">
        <v>147</v>
      </c>
      <c r="E183" s="42"/>
      <c r="F183" s="98">
        <f t="shared" si="8"/>
        <v>1262</v>
      </c>
      <c r="G183" s="98">
        <f t="shared" si="8"/>
        <v>611.5</v>
      </c>
      <c r="H183" s="29">
        <f t="shared" si="5"/>
        <v>48.5</v>
      </c>
    </row>
    <row r="184" spans="1:9">
      <c r="A184" s="46" t="s">
        <v>30</v>
      </c>
      <c r="B184" s="146">
        <v>969</v>
      </c>
      <c r="C184" s="70">
        <v>1102</v>
      </c>
      <c r="D184" s="42" t="s">
        <v>147</v>
      </c>
      <c r="E184" s="42" t="s">
        <v>31</v>
      </c>
      <c r="F184" s="98">
        <f t="shared" si="8"/>
        <v>1262</v>
      </c>
      <c r="G184" s="98">
        <f t="shared" si="8"/>
        <v>611.5</v>
      </c>
      <c r="H184" s="29">
        <f t="shared" si="5"/>
        <v>48.5</v>
      </c>
    </row>
    <row r="185" spans="1:9">
      <c r="A185" s="46" t="s">
        <v>32</v>
      </c>
      <c r="B185" s="146">
        <v>969</v>
      </c>
      <c r="C185" s="70">
        <v>1102</v>
      </c>
      <c r="D185" s="42" t="s">
        <v>147</v>
      </c>
      <c r="E185" s="42" t="s">
        <v>33</v>
      </c>
      <c r="F185" s="98">
        <v>1262</v>
      </c>
      <c r="G185" s="89">
        <v>611.5</v>
      </c>
      <c r="H185" s="29">
        <f t="shared" si="5"/>
        <v>48.5</v>
      </c>
      <c r="I185" s="147"/>
    </row>
    <row r="186" spans="1:9">
      <c r="A186" s="65" t="s">
        <v>149</v>
      </c>
      <c r="B186" s="66">
        <v>969</v>
      </c>
      <c r="C186" s="67">
        <v>1200</v>
      </c>
      <c r="D186" s="64"/>
      <c r="E186" s="64"/>
      <c r="F186" s="52">
        <f t="shared" ref="F186:G189" si="9">F187</f>
        <v>676.6</v>
      </c>
      <c r="G186" s="52">
        <f t="shared" si="9"/>
        <v>63.4</v>
      </c>
      <c r="H186" s="61">
        <f t="shared" si="5"/>
        <v>9.4</v>
      </c>
    </row>
    <row r="187" spans="1:9" ht="15.75">
      <c r="A187" s="116" t="s">
        <v>150</v>
      </c>
      <c r="B187" s="114">
        <v>969</v>
      </c>
      <c r="C187" s="67">
        <v>1202</v>
      </c>
      <c r="D187" s="97" t="s">
        <v>72</v>
      </c>
      <c r="E187" s="64"/>
      <c r="F187" s="52">
        <f t="shared" si="9"/>
        <v>676.6</v>
      </c>
      <c r="G187" s="52">
        <f t="shared" si="9"/>
        <v>63.4</v>
      </c>
      <c r="H187" s="61">
        <f t="shared" si="5"/>
        <v>9.4</v>
      </c>
    </row>
    <row r="188" spans="1:9">
      <c r="A188" s="107" t="s">
        <v>71</v>
      </c>
      <c r="B188" s="105">
        <v>969</v>
      </c>
      <c r="C188" s="108">
        <v>1202</v>
      </c>
      <c r="D188" s="97" t="s">
        <v>72</v>
      </c>
      <c r="E188" s="148"/>
      <c r="F188" s="98">
        <f t="shared" si="9"/>
        <v>676.6</v>
      </c>
      <c r="G188" s="98">
        <f t="shared" si="9"/>
        <v>63.4</v>
      </c>
      <c r="H188" s="29">
        <f t="shared" si="5"/>
        <v>9.4</v>
      </c>
    </row>
    <row r="189" spans="1:9">
      <c r="A189" s="46" t="s">
        <v>30</v>
      </c>
      <c r="B189" s="105">
        <v>969</v>
      </c>
      <c r="C189" s="108">
        <v>1202</v>
      </c>
      <c r="D189" s="97" t="s">
        <v>72</v>
      </c>
      <c r="E189" s="148" t="s">
        <v>31</v>
      </c>
      <c r="F189" s="98">
        <f t="shared" si="9"/>
        <v>676.6</v>
      </c>
      <c r="G189" s="98">
        <f t="shared" si="9"/>
        <v>63.4</v>
      </c>
      <c r="H189" s="29">
        <f>ROUND(G189/F189*100,1)</f>
        <v>9.4</v>
      </c>
    </row>
    <row r="190" spans="1:9">
      <c r="A190" s="149" t="s">
        <v>32</v>
      </c>
      <c r="B190" s="105">
        <v>969</v>
      </c>
      <c r="C190" s="108">
        <v>1202</v>
      </c>
      <c r="D190" s="97" t="s">
        <v>72</v>
      </c>
      <c r="E190" s="148" t="s">
        <v>33</v>
      </c>
      <c r="F190" s="98">
        <v>676.6</v>
      </c>
      <c r="G190" s="89">
        <v>63.4</v>
      </c>
      <c r="H190" s="29">
        <f>ROUND(G190/F190*100,1)</f>
        <v>9.4</v>
      </c>
    </row>
    <row r="191" spans="1:9" ht="15.75">
      <c r="A191" s="150" t="s">
        <v>151</v>
      </c>
      <c r="B191" s="151"/>
      <c r="C191" s="152"/>
      <c r="D191" s="153"/>
      <c r="E191" s="154"/>
      <c r="F191" s="155">
        <f>F10+F31+F38</f>
        <v>120510</v>
      </c>
      <c r="G191" s="155">
        <f>G10+G41+G44+G54+G58+G80+G85+G90+G125+G149+G161+G181+G186</f>
        <v>9826.9</v>
      </c>
      <c r="H191" s="156">
        <f>ROUND(G191/F191*100,1)</f>
        <v>8.1999999999999993</v>
      </c>
    </row>
  </sheetData>
  <mergeCells count="9">
    <mergeCell ref="D2:H2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</dc:creator>
  <cp:lastModifiedBy>ksenia</cp:lastModifiedBy>
  <dcterms:created xsi:type="dcterms:W3CDTF">2014-05-19T08:06:57Z</dcterms:created>
  <dcterms:modified xsi:type="dcterms:W3CDTF">2014-05-19T08:08:09Z</dcterms:modified>
</cp:coreProperties>
</file>