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2" activeTab="2"/>
  </bookViews>
  <sheets>
    <sheet name="Подготовка" sheetId="1" r:id="rId1"/>
    <sheet name="Лист1" sheetId="2" r:id="rId2"/>
    <sheet name="новая редакция" sheetId="3" r:id="rId3"/>
  </sheets>
  <definedNames/>
  <calcPr fullCalcOnLoad="1"/>
</workbook>
</file>

<file path=xl/sharedStrings.xml><?xml version="1.0" encoding="utf-8"?>
<sst xmlns="http://schemas.openxmlformats.org/spreadsheetml/2006/main" count="574" uniqueCount="224">
  <si>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</si>
  <si>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</si>
  <si>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</si>
  <si>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</si>
  <si>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</si>
  <si>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</si>
  <si>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</si>
  <si>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</si>
  <si>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</si>
  <si>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</si>
  <si>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</si>
  <si>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</si>
  <si>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</si>
  <si>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</si>
  <si>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</si>
  <si>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</si>
  <si>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</si>
  <si>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</si>
  <si>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</si>
  <si>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</si>
  <si>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</si>
  <si>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</si>
  <si>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</si>
  <si>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</si>
  <si>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</si>
  <si>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</si>
  <si>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</si>
  <si>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</si>
  <si>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</si>
  <si>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</si>
  <si>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</si>
  <si>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</si>
  <si>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</si>
  <si>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</si>
  <si>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</si>
  <si>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</si>
  <si>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</si>
  <si>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</si>
  <si>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</si>
  <si>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</si>
  <si>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</si>
  <si>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</si>
  <si>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</si>
  <si>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</si>
  <si>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</si>
  <si>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</si>
  <si>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</si>
  <si>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Раздел и подраздел</t>
  </si>
  <si>
    <t>Вид расходов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</si>
  <si>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</si>
  <si>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</si>
  <si>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</si>
  <si>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002 01 00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</si>
  <si>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</si>
  <si>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002 03 01</t>
  </si>
  <si>
    <t xml:space="preserve">Компенсация расходов депутатам, осуществляющим свои полномочия на непостоянной основе </t>
  </si>
  <si>
    <t>002 03 02</t>
  </si>
  <si>
    <t>Аппарат представительного органа муниципального образования</t>
  </si>
  <si>
    <t>002 04 00</t>
  </si>
  <si>
    <t>Членские взносы в Совет муниципальных образований Санкт-Петербурга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</si>
  <si>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</si>
  <si>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</si>
  <si>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</si>
  <si>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</si>
  <si>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</si>
  <si>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</si>
  <si>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</si>
  <si>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</si>
  <si>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</si>
  <si>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</si>
  <si>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</si>
  <si>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</si>
  <si>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</si>
  <si>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</si>
  <si>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</si>
  <si>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</si>
  <si>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</si>
  <si>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</si>
  <si>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</si>
  <si>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</si>
  <si>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</si>
  <si>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</si>
  <si>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</si>
  <si>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</si>
  <si>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</si>
  <si>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</si>
  <si>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</si>
  <si>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</si>
  <si>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</si>
  <si>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</si>
  <si>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</si>
  <si>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</si>
  <si>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</si>
  <si>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</si>
  <si>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</si>
  <si>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</si>
  <si>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</si>
  <si>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</si>
  <si>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</si>
  <si>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</si>
  <si>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</si>
  <si>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</si>
  <si>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</si>
  <si>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</si>
  <si>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</si>
  <si>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</si>
  <si>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</si>
  <si>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</si>
  <si>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</si>
  <si>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</si>
  <si>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</si>
  <si>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</si>
  <si>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</si>
  <si>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</si>
  <si>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</si>
  <si>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</si>
  <si>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</si>
  <si>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</si>
  <si>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</si>
  <si>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</si>
  <si>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</si>
  <si>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</si>
  <si>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</si>
  <si>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</si>
  <si>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</si>
  <si>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</si>
  <si>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</si>
  <si>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</si>
  <si>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</si>
  <si>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</si>
  <si>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</si>
  <si>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</si>
  <si>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</si>
  <si>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</si>
  <si>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</si>
  <si>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</si>
  <si>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</si>
  <si>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</si>
  <si>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</si>
  <si>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</si>
  <si>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</si>
  <si>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</si>
  <si>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</si>
  <si>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</si>
  <si>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</si>
  <si>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</si>
  <si>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К проекту бюджета на 2013 год 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</si>
  <si>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</si>
  <si>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</si>
  <si>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</si>
  <si>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</si>
  <si>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</si>
  <si>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</si>
  <si>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</si>
  <si>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</si>
  <si>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</si>
  <si>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</si>
  <si>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</si>
  <si>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</si>
  <si>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</si>
  <si>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</si>
  <si>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</si>
  <si>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</si>
  <si>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</si>
  <si>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</si>
  <si>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</si>
  <si>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</si>
  <si>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</si>
  <si>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</si>
  <si>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</si>
  <si>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</si>
  <si>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</si>
  <si>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</si>
  <si>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</si>
  <si>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</si>
  <si>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</si>
  <si>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</si>
  <si>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</si>
  <si>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</si>
  <si>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</si>
  <si>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</si>
  <si>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020 01 00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</si>
  <si>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</si>
  <si>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</si>
  <si>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</si>
  <si>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</si>
  <si>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</si>
  <si>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</si>
  <si>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</si>
  <si>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         Приложение № 3</t>
  </si>
  <si>
    <t xml:space="preserve">Расходы на выплаты персоналу государственных (муниципальных) органов </t>
  </si>
  <si>
    <t>120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</si>
  <si>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</si>
  <si>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</si>
  <si>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</si>
  <si>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</si>
  <si>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</si>
  <si>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</si>
  <si>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 xml:space="preserve">                                         Распределение бюджетных ассигнований  бюджета муниципального образования МО Юнтолово  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</si>
  <si>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</si>
  <si>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</si>
  <si>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</si>
  <si>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</si>
  <si>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</si>
  <si>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>511 80 04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</si>
  <si>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</si>
  <si>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</si>
  <si>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</si>
  <si>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</si>
  <si>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</si>
  <si>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</si>
  <si>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услуг</t>
  </si>
  <si>
    <t>200</t>
  </si>
  <si>
    <t>Иные бюджетные ассигнования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</si>
  <si>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</si>
  <si>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</si>
  <si>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</si>
  <si>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310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</si>
  <si>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</si>
  <si>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</si>
  <si>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</si>
  <si>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</si>
  <si>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092 06 00</t>
  </si>
  <si>
    <t>Приложение № 2 к решению МС № 02-03/08 от 20.03.2014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</si>
</sst>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0"/>
    </font>
    <font>
      <sz val="10"/>
      <color indexed="53"/>
      <name val="Arial"/>
      <family val="0"/>
    </font>
    <font>
      <sz val="12"/>
      <color indexed="10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3" fontId="10" fillId="0" borderId="15" xfId="0" applyNumberFormat="1" applyFont="1" applyBorder="1" applyAlignment="1">
      <alignment horizontal="center" vertical="justify"/>
    </xf>
    <xf numFmtId="49" fontId="10" fillId="0" borderId="15" xfId="0" applyNumberFormat="1" applyFont="1" applyBorder="1" applyAlignment="1">
      <alignment horizontal="center" vertical="justify"/>
    </xf>
    <xf numFmtId="172" fontId="10" fillId="0" borderId="16" xfId="0" applyNumberFormat="1" applyFont="1" applyBorder="1" applyAlignment="1">
      <alignment horizontal="right" vertical="justify"/>
    </xf>
    <xf numFmtId="173" fontId="9" fillId="0" borderId="17" xfId="0" applyNumberFormat="1" applyFont="1" applyBorder="1" applyAlignment="1">
      <alignment horizontal="center" vertical="justify"/>
    </xf>
    <xf numFmtId="49" fontId="9" fillId="0" borderId="15" xfId="0" applyNumberFormat="1" applyFont="1" applyBorder="1" applyAlignment="1">
      <alignment horizontal="center" vertical="justify"/>
    </xf>
    <xf numFmtId="172" fontId="9" fillId="0" borderId="16" xfId="0" applyNumberFormat="1" applyFont="1" applyBorder="1" applyAlignment="1">
      <alignment horizontal="right" vertical="justify"/>
    </xf>
    <xf numFmtId="173" fontId="10" fillId="0" borderId="17" xfId="0" applyNumberFormat="1" applyFont="1" applyBorder="1" applyAlignment="1">
      <alignment horizontal="center" vertical="justify"/>
    </xf>
    <xf numFmtId="49" fontId="0" fillId="0" borderId="15" xfId="0" applyNumberFormat="1" applyFont="1" applyBorder="1" applyAlignment="1">
      <alignment horizontal="center" vertical="justify"/>
    </xf>
    <xf numFmtId="173" fontId="9" fillId="0" borderId="15" xfId="0" applyNumberFormat="1" applyFont="1" applyBorder="1" applyAlignment="1">
      <alignment horizontal="center" vertical="justify"/>
    </xf>
    <xf numFmtId="173" fontId="9" fillId="0" borderId="15" xfId="0" applyNumberFormat="1" applyFont="1" applyFill="1" applyBorder="1" applyAlignment="1">
      <alignment horizontal="center" vertical="justify"/>
    </xf>
    <xf numFmtId="49" fontId="9" fillId="0" borderId="15" xfId="0" applyNumberFormat="1" applyFont="1" applyFill="1" applyBorder="1" applyAlignment="1">
      <alignment horizontal="center" vertical="justify"/>
    </xf>
    <xf numFmtId="172" fontId="9" fillId="0" borderId="16" xfId="0" applyNumberFormat="1" applyFont="1" applyFill="1" applyBorder="1" applyAlignment="1">
      <alignment horizontal="right" vertical="justify"/>
    </xf>
    <xf numFmtId="173" fontId="9" fillId="0" borderId="18" xfId="0" applyNumberFormat="1" applyFont="1" applyFill="1" applyBorder="1" applyAlignment="1">
      <alignment horizontal="center" vertical="justify"/>
    </xf>
    <xf numFmtId="49" fontId="9" fillId="0" borderId="18" xfId="0" applyNumberFormat="1" applyFont="1" applyFill="1" applyBorder="1" applyAlignment="1">
      <alignment horizontal="center" vertical="justify"/>
    </xf>
    <xf numFmtId="173" fontId="0" fillId="0" borderId="15" xfId="0" applyNumberFormat="1" applyFont="1" applyBorder="1" applyAlignment="1">
      <alignment horizontal="center" vertical="justify"/>
    </xf>
    <xf numFmtId="0" fontId="3" fillId="0" borderId="19" xfId="0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172" fontId="3" fillId="0" borderId="14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172" fontId="8" fillId="0" borderId="16" xfId="0" applyNumberFormat="1" applyFont="1" applyBorder="1" applyAlignment="1">
      <alignment/>
    </xf>
    <xf numFmtId="172" fontId="11" fillId="0" borderId="16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172" fontId="0" fillId="0" borderId="22" xfId="0" applyNumberFormat="1" applyBorder="1" applyAlignment="1">
      <alignment/>
    </xf>
    <xf numFmtId="172" fontId="8" fillId="0" borderId="22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72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72" fontId="1" fillId="0" borderId="13" xfId="0" applyNumberFormat="1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72" fontId="8" fillId="0" borderId="24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0" fillId="0" borderId="26" xfId="0" applyBorder="1" applyAlignment="1">
      <alignment/>
    </xf>
    <xf numFmtId="0" fontId="7" fillId="0" borderId="26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26" xfId="0" applyNumberFormat="1" applyFont="1" applyBorder="1" applyAlignment="1">
      <alignment wrapText="1"/>
    </xf>
    <xf numFmtId="0" fontId="3" fillId="0" borderId="29" xfId="0" applyFont="1" applyBorder="1" applyAlignment="1">
      <alignment/>
    </xf>
    <xf numFmtId="172" fontId="3" fillId="0" borderId="30" xfId="0" applyNumberFormat="1" applyFont="1" applyBorder="1" applyAlignment="1">
      <alignment/>
    </xf>
    <xf numFmtId="172" fontId="3" fillId="0" borderId="3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72" fontId="4" fillId="0" borderId="13" xfId="0" applyNumberFormat="1" applyFont="1" applyBorder="1" applyAlignment="1">
      <alignment horizontal="right" vertical="justify"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1" fillId="0" borderId="22" xfId="0" applyNumberFormat="1" applyFont="1" applyBorder="1" applyAlignment="1">
      <alignment/>
    </xf>
    <xf numFmtId="172" fontId="1" fillId="0" borderId="22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8" fillId="0" borderId="35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8" fillId="0" borderId="3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6" xfId="0" applyFont="1" applyBorder="1" applyAlignment="1">
      <alignment wrapText="1"/>
    </xf>
    <xf numFmtId="0" fontId="15" fillId="0" borderId="13" xfId="0" applyFont="1" applyBorder="1" applyAlignment="1">
      <alignment/>
    </xf>
    <xf numFmtId="172" fontId="33" fillId="0" borderId="22" xfId="0" applyNumberFormat="1" applyFont="1" applyBorder="1" applyAlignment="1">
      <alignment/>
    </xf>
    <xf numFmtId="172" fontId="15" fillId="0" borderId="22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72" fontId="0" fillId="0" borderId="0" xfId="0" applyNumberFormat="1" applyAlignment="1">
      <alignment/>
    </xf>
    <xf numFmtId="172" fontId="9" fillId="0" borderId="16" xfId="0" applyNumberFormat="1" applyFont="1" applyBorder="1" applyAlignment="1">
      <alignment horizontal="right" vertical="justify"/>
    </xf>
    <xf numFmtId="172" fontId="9" fillId="0" borderId="40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49" fontId="34" fillId="0" borderId="15" xfId="0" applyNumberFormat="1" applyFont="1" applyBorder="1" applyAlignment="1">
      <alignment horizontal="center" vertical="justify"/>
    </xf>
    <xf numFmtId="0" fontId="35" fillId="0" borderId="13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172" fontId="8" fillId="0" borderId="37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justify"/>
    </xf>
    <xf numFmtId="0" fontId="9" fillId="0" borderId="13" xfId="0" applyFont="1" applyBorder="1" applyAlignment="1">
      <alignment vertical="justify" wrapText="1"/>
    </xf>
    <xf numFmtId="0" fontId="9" fillId="0" borderId="4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73" fontId="9" fillId="0" borderId="23" xfId="0" applyNumberFormat="1" applyFont="1" applyBorder="1" applyAlignment="1">
      <alignment horizontal="left" vertical="justify"/>
    </xf>
    <xf numFmtId="0" fontId="9" fillId="0" borderId="23" xfId="0" applyFont="1" applyBorder="1" applyAlignment="1">
      <alignment vertical="justify" wrapText="1"/>
    </xf>
    <xf numFmtId="173" fontId="9" fillId="0" borderId="23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173" fontId="1" fillId="24" borderId="17" xfId="0" applyNumberFormat="1" applyFont="1" applyFill="1" applyBorder="1" applyAlignment="1">
      <alignment horizontal="center" vertical="justify"/>
    </xf>
    <xf numFmtId="49" fontId="8" fillId="24" borderId="17" xfId="0" applyNumberFormat="1" applyFont="1" applyFill="1" applyBorder="1" applyAlignment="1">
      <alignment horizontal="center" vertical="justify"/>
    </xf>
    <xf numFmtId="172" fontId="1" fillId="24" borderId="24" xfId="0" applyNumberFormat="1" applyFont="1" applyFill="1" applyBorder="1" applyAlignment="1">
      <alignment horizontal="right" vertical="justify"/>
    </xf>
    <xf numFmtId="0" fontId="1" fillId="24" borderId="13" xfId="0" applyFont="1" applyFill="1" applyBorder="1" applyAlignment="1">
      <alignment vertical="justify" wrapText="1"/>
    </xf>
    <xf numFmtId="173" fontId="1" fillId="24" borderId="15" xfId="0" applyNumberFormat="1" applyFont="1" applyFill="1" applyBorder="1" applyAlignment="1">
      <alignment horizontal="center" vertical="justify"/>
    </xf>
    <xf numFmtId="49" fontId="1" fillId="24" borderId="15" xfId="0" applyNumberFormat="1" applyFont="1" applyFill="1" applyBorder="1" applyAlignment="1">
      <alignment horizontal="center" vertical="justify"/>
    </xf>
    <xf numFmtId="172" fontId="1" fillId="24" borderId="16" xfId="0" applyNumberFormat="1" applyFont="1" applyFill="1" applyBorder="1" applyAlignment="1">
      <alignment horizontal="right" vertical="justify"/>
    </xf>
    <xf numFmtId="0" fontId="1" fillId="24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173" fontId="3" fillId="0" borderId="15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172" fontId="3" fillId="0" borderId="16" xfId="0" applyNumberFormat="1" applyFont="1" applyBorder="1" applyAlignment="1">
      <alignment horizontal="right" vertical="justify"/>
    </xf>
    <xf numFmtId="173" fontId="3" fillId="0" borderId="17" xfId="0" applyNumberFormat="1" applyFont="1" applyBorder="1" applyAlignment="1">
      <alignment horizontal="center" vertical="justify"/>
    </xf>
    <xf numFmtId="0" fontId="3" fillId="0" borderId="41" xfId="0" applyFont="1" applyBorder="1" applyAlignment="1">
      <alignment vertical="justify" wrapText="1"/>
    </xf>
    <xf numFmtId="173" fontId="3" fillId="0" borderId="23" xfId="0" applyNumberFormat="1" applyFont="1" applyBorder="1" applyAlignment="1">
      <alignment horizontal="left" vertical="justify"/>
    </xf>
    <xf numFmtId="49" fontId="9" fillId="0" borderId="42" xfId="0" applyNumberFormat="1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1" fillId="24" borderId="10" xfId="0" applyFont="1" applyFill="1" applyBorder="1" applyAlignment="1">
      <alignment horizontal="left"/>
    </xf>
    <xf numFmtId="0" fontId="9" fillId="0" borderId="32" xfId="0" applyFont="1" applyBorder="1" applyAlignment="1">
      <alignment vertical="top" wrapText="1"/>
    </xf>
    <xf numFmtId="173" fontId="9" fillId="0" borderId="43" xfId="0" applyNumberFormat="1" applyFont="1" applyBorder="1" applyAlignment="1">
      <alignment horizontal="center" vertical="justify"/>
    </xf>
    <xf numFmtId="49" fontId="9" fillId="0" borderId="43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vertical="justify" wrapText="1"/>
    </xf>
    <xf numFmtId="49" fontId="9" fillId="0" borderId="17" xfId="0" applyNumberFormat="1" applyFont="1" applyBorder="1" applyAlignment="1">
      <alignment horizontal="center" vertical="justify"/>
    </xf>
    <xf numFmtId="173" fontId="10" fillId="0" borderId="43" xfId="0" applyNumberFormat="1" applyFont="1" applyBorder="1" applyAlignment="1">
      <alignment horizontal="center" vertical="justify"/>
    </xf>
    <xf numFmtId="172" fontId="9" fillId="0" borderId="40" xfId="0" applyNumberFormat="1" applyFont="1" applyFill="1" applyBorder="1" applyAlignment="1">
      <alignment horizontal="right" vertical="justify"/>
    </xf>
    <xf numFmtId="173" fontId="9" fillId="0" borderId="18" xfId="0" applyNumberFormat="1" applyFont="1" applyBorder="1" applyAlignment="1">
      <alignment horizontal="center" vertical="justify"/>
    </xf>
    <xf numFmtId="49" fontId="9" fillId="0" borderId="18" xfId="0" applyNumberFormat="1" applyFont="1" applyBorder="1" applyAlignment="1">
      <alignment horizontal="center" vertical="justify"/>
    </xf>
    <xf numFmtId="172" fontId="9" fillId="0" borderId="40" xfId="0" applyNumberFormat="1" applyFont="1" applyBorder="1" applyAlignment="1">
      <alignment horizontal="right" vertical="justify"/>
    </xf>
    <xf numFmtId="172" fontId="9" fillId="0" borderId="24" xfId="0" applyNumberFormat="1" applyFont="1" applyBorder="1" applyAlignment="1">
      <alignment horizontal="right" vertical="justify"/>
    </xf>
    <xf numFmtId="0" fontId="9" fillId="0" borderId="28" xfId="0" applyFont="1" applyBorder="1" applyAlignment="1">
      <alignment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/>
    </xf>
    <xf numFmtId="0" fontId="10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52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146</v>
      </c>
    </row>
    <row r="2" ht="12.75">
      <c r="B2" s="11"/>
    </row>
    <row r="3" spans="2:8" ht="12.75">
      <c r="B3" s="1"/>
      <c r="C3" s="158">
        <v>2011</v>
      </c>
      <c r="D3" s="159"/>
      <c r="E3" s="160">
        <v>2012</v>
      </c>
      <c r="F3" s="158"/>
      <c r="G3" s="160">
        <v>2013</v>
      </c>
      <c r="H3" s="161"/>
    </row>
    <row r="4" spans="2:8" ht="12.75">
      <c r="B4" s="3"/>
      <c r="C4" s="40" t="s">
        <v>108</v>
      </c>
      <c r="D4" s="15" t="s">
        <v>103</v>
      </c>
      <c r="E4" s="62" t="s">
        <v>106</v>
      </c>
      <c r="F4" s="49" t="s">
        <v>103</v>
      </c>
      <c r="G4" s="55" t="s">
        <v>107</v>
      </c>
      <c r="H4" s="15" t="s">
        <v>103</v>
      </c>
    </row>
    <row r="5" spans="2:8" ht="16.5">
      <c r="B5" s="63" t="s">
        <v>0</v>
      </c>
      <c r="C5" s="78">
        <f>C6+C34+C36</f>
        <v>14616.099999999999</v>
      </c>
      <c r="D5" s="76">
        <f>ROUND(C5/C69*100,1)</f>
        <v>21</v>
      </c>
      <c r="E5" s="4">
        <f>E6+E34+E36</f>
        <v>18855.2</v>
      </c>
      <c r="F5" s="44">
        <f>ROUND(E5/E69*100,1)</f>
        <v>22.3</v>
      </c>
      <c r="G5" s="59">
        <f>G6+G34+G36</f>
        <v>22135.5</v>
      </c>
      <c r="H5" s="61">
        <f>ROUND(G5/G69*100,1)</f>
        <v>24.5</v>
      </c>
    </row>
    <row r="6" spans="2:8" ht="16.5">
      <c r="B6" s="64" t="s">
        <v>104</v>
      </c>
      <c r="C6" s="57">
        <f>C7+C16</f>
        <v>14058.099999999999</v>
      </c>
      <c r="D6" s="84">
        <f>ROUND(C6/C69*100,1)</f>
        <v>20.2</v>
      </c>
      <c r="E6" s="57">
        <f>E7+E16</f>
        <v>17313.2</v>
      </c>
      <c r="F6" s="88">
        <f>ROUND(E6/E69*100,1)</f>
        <v>20.5</v>
      </c>
      <c r="G6" s="57">
        <f>G7+G16</f>
        <v>20885.5</v>
      </c>
      <c r="H6" s="61">
        <f>ROUND(G6/G69*100,1)</f>
        <v>23.1</v>
      </c>
    </row>
    <row r="7" spans="2:8" ht="16.5">
      <c r="B7" s="65" t="s">
        <v>27</v>
      </c>
      <c r="C7" s="56">
        <f>SUM(C8:C15)</f>
        <v>2616.3</v>
      </c>
      <c r="D7" s="85"/>
      <c r="E7" s="56">
        <f>SUM(E8:E15)</f>
        <v>3433.2</v>
      </c>
      <c r="F7" s="89"/>
      <c r="G7" s="56">
        <f>SUM(G8:G15)</f>
        <v>4020.7999999999997</v>
      </c>
      <c r="H7" s="45"/>
    </row>
    <row r="8" spans="2:8" ht="15.75">
      <c r="B8" s="66" t="s">
        <v>119</v>
      </c>
      <c r="C8" s="5">
        <v>1959.9</v>
      </c>
      <c r="D8" s="50"/>
      <c r="E8" s="5">
        <v>2457.2</v>
      </c>
      <c r="G8" s="52">
        <v>732.3</v>
      </c>
      <c r="H8" s="45"/>
    </row>
    <row r="9" spans="2:8" ht="15.75">
      <c r="B9" s="66" t="s">
        <v>120</v>
      </c>
      <c r="C9" s="5"/>
      <c r="D9" s="50"/>
      <c r="E9" s="5"/>
      <c r="G9" s="52">
        <v>615.1</v>
      </c>
      <c r="H9" s="45"/>
    </row>
    <row r="10" spans="2:8" ht="15.75">
      <c r="B10" s="66" t="s">
        <v>121</v>
      </c>
      <c r="C10" s="5"/>
      <c r="D10" s="50"/>
      <c r="E10" s="5"/>
      <c r="G10" s="52">
        <v>1611</v>
      </c>
      <c r="H10" s="45"/>
    </row>
    <row r="11" spans="2:8" ht="15.75">
      <c r="B11" s="67" t="s">
        <v>122</v>
      </c>
      <c r="C11" s="5"/>
      <c r="D11" s="50"/>
      <c r="E11" s="5"/>
      <c r="G11" s="52">
        <v>155.1</v>
      </c>
      <c r="H11" s="45"/>
    </row>
    <row r="12" spans="2:8" ht="15.75">
      <c r="B12" s="67" t="s">
        <v>123</v>
      </c>
      <c r="C12" s="5"/>
      <c r="D12" s="50"/>
      <c r="E12" s="5"/>
      <c r="G12" s="52">
        <v>155.1</v>
      </c>
      <c r="H12" s="45"/>
    </row>
    <row r="13" spans="2:8" ht="15.75">
      <c r="B13" s="67" t="s">
        <v>124</v>
      </c>
      <c r="C13" s="5">
        <v>408.4</v>
      </c>
      <c r="D13" s="50"/>
      <c r="E13" s="5">
        <v>713</v>
      </c>
      <c r="G13" s="94">
        <v>474</v>
      </c>
      <c r="H13" s="45"/>
    </row>
    <row r="14" spans="2:8" ht="15.75">
      <c r="B14" s="67" t="s">
        <v>1</v>
      </c>
      <c r="C14" s="5">
        <v>188</v>
      </c>
      <c r="D14" s="50"/>
      <c r="E14" s="5">
        <v>203</v>
      </c>
      <c r="G14" s="53">
        <v>218.2</v>
      </c>
      <c r="H14" s="45"/>
    </row>
    <row r="15" spans="2:8" ht="15">
      <c r="B15" s="68" t="s">
        <v>2</v>
      </c>
      <c r="C15" s="5">
        <v>60</v>
      </c>
      <c r="D15" s="50"/>
      <c r="E15" s="13">
        <v>60</v>
      </c>
      <c r="G15" s="52">
        <v>60</v>
      </c>
      <c r="H15" s="45"/>
    </row>
    <row r="16" spans="2:10" s="14" customFormat="1" ht="16.5">
      <c r="B16" s="69" t="s">
        <v>28</v>
      </c>
      <c r="C16" s="79">
        <f>SUM(C17:C31)</f>
        <v>11441.8</v>
      </c>
      <c r="D16" s="86"/>
      <c r="E16" s="79">
        <f>SUM(E17:E31)</f>
        <v>13880</v>
      </c>
      <c r="F16" s="86"/>
      <c r="G16" s="58">
        <f>SUM(G17:G33)</f>
        <v>16864.7</v>
      </c>
      <c r="H16" s="47"/>
      <c r="J16" s="52">
        <v>117.2</v>
      </c>
    </row>
    <row r="17" spans="2:10" ht="15.75">
      <c r="B17" s="66" t="s">
        <v>132</v>
      </c>
      <c r="C17" s="5">
        <v>8157</v>
      </c>
      <c r="D17" s="50"/>
      <c r="E17" s="5">
        <v>9208</v>
      </c>
      <c r="F17" s="107"/>
      <c r="G17" s="52">
        <v>732.3</v>
      </c>
      <c r="H17" s="45"/>
      <c r="J17" s="52">
        <v>36</v>
      </c>
    </row>
    <row r="18" spans="2:10" ht="15.75">
      <c r="B18" s="66" t="s">
        <v>133</v>
      </c>
      <c r="C18" s="5"/>
      <c r="D18" s="50"/>
      <c r="E18" s="5"/>
      <c r="F18" s="107"/>
      <c r="G18" s="52">
        <v>9324.3</v>
      </c>
      <c r="H18" s="45"/>
      <c r="J18" s="106"/>
    </row>
    <row r="19" spans="2:10" ht="15.75">
      <c r="B19" s="66" t="s">
        <v>118</v>
      </c>
      <c r="C19" s="5"/>
      <c r="D19" s="50"/>
      <c r="E19" s="5"/>
      <c r="F19" s="107"/>
      <c r="G19" s="52">
        <v>117.2</v>
      </c>
      <c r="H19" s="45"/>
      <c r="J19" s="102">
        <f>SUM(J16:J17)</f>
        <v>153.2</v>
      </c>
    </row>
    <row r="20" spans="2:8" ht="18.75" customHeight="1">
      <c r="B20" s="67" t="s">
        <v>134</v>
      </c>
      <c r="C20" s="5">
        <v>1931.3</v>
      </c>
      <c r="D20" s="50"/>
      <c r="E20" s="5">
        <v>3038</v>
      </c>
      <c r="F20" s="107"/>
      <c r="G20" s="52">
        <v>155.1</v>
      </c>
      <c r="H20" s="45"/>
    </row>
    <row r="21" spans="2:8" ht="18.75" customHeight="1">
      <c r="B21" s="67" t="s">
        <v>135</v>
      </c>
      <c r="C21" s="5"/>
      <c r="D21" s="50"/>
      <c r="E21" s="5"/>
      <c r="F21" s="107"/>
      <c r="G21" s="52">
        <v>2870</v>
      </c>
      <c r="H21" s="45"/>
    </row>
    <row r="22" spans="2:8" ht="18.75" customHeight="1">
      <c r="B22" s="67" t="s">
        <v>117</v>
      </c>
      <c r="C22" s="5"/>
      <c r="D22" s="50"/>
      <c r="E22" s="5"/>
      <c r="F22" s="107"/>
      <c r="G22" s="52">
        <v>36</v>
      </c>
      <c r="H22" s="45"/>
    </row>
    <row r="23" spans="2:8" ht="18.75" customHeight="1">
      <c r="B23" s="67" t="s">
        <v>136</v>
      </c>
      <c r="C23" s="5"/>
      <c r="D23" s="50"/>
      <c r="E23" s="5"/>
      <c r="G23" s="52">
        <v>0.6</v>
      </c>
      <c r="H23" s="45"/>
    </row>
    <row r="24" spans="2:8" ht="14.25" customHeight="1">
      <c r="B24" s="66" t="s">
        <v>3</v>
      </c>
      <c r="C24" s="80">
        <v>197</v>
      </c>
      <c r="D24" s="50"/>
      <c r="E24" s="5">
        <v>189.3</v>
      </c>
      <c r="F24" s="50"/>
      <c r="G24" s="54">
        <v>215</v>
      </c>
      <c r="H24" s="45"/>
    </row>
    <row r="25" spans="2:8" ht="13.5" customHeight="1">
      <c r="B25" s="66" t="s">
        <v>4</v>
      </c>
      <c r="C25" s="80">
        <v>31.8</v>
      </c>
      <c r="D25" s="50"/>
      <c r="E25" s="13">
        <v>36.9</v>
      </c>
      <c r="F25" s="50"/>
      <c r="G25" s="54">
        <v>40.2</v>
      </c>
      <c r="H25" s="45"/>
    </row>
    <row r="26" spans="2:8" ht="15.75" customHeight="1">
      <c r="B26" s="66" t="s">
        <v>5</v>
      </c>
      <c r="C26" s="80">
        <v>172</v>
      </c>
      <c r="D26" s="50"/>
      <c r="E26" s="5">
        <v>201</v>
      </c>
      <c r="F26" s="50"/>
      <c r="G26" s="54">
        <v>220.8</v>
      </c>
      <c r="H26" s="45"/>
    </row>
    <row r="27" spans="2:10" ht="12" customHeight="1">
      <c r="B27" s="66" t="s">
        <v>6</v>
      </c>
      <c r="C27" s="80">
        <v>224</v>
      </c>
      <c r="D27" s="50"/>
      <c r="E27" s="5">
        <v>204.5</v>
      </c>
      <c r="F27" s="50"/>
      <c r="G27" s="54">
        <v>295.7</v>
      </c>
      <c r="H27" s="45"/>
      <c r="J27">
        <v>1485.4</v>
      </c>
    </row>
    <row r="28" spans="2:10" ht="15.75" customHeight="1">
      <c r="B28" s="66" t="s">
        <v>7</v>
      </c>
      <c r="C28" s="80">
        <v>398</v>
      </c>
      <c r="D28" s="50"/>
      <c r="E28" s="5">
        <v>617.7</v>
      </c>
      <c r="F28" s="50"/>
      <c r="G28" s="54">
        <v>591.3</v>
      </c>
      <c r="H28" s="45"/>
      <c r="J28">
        <v>10115.2</v>
      </c>
    </row>
    <row r="29" spans="2:10" ht="15" customHeight="1">
      <c r="B29" s="66" t="s">
        <v>8</v>
      </c>
      <c r="C29" s="80">
        <v>28</v>
      </c>
      <c r="D29" s="50"/>
      <c r="E29" s="5">
        <v>28.5</v>
      </c>
      <c r="F29" s="50"/>
      <c r="G29" s="54">
        <v>31.5</v>
      </c>
      <c r="H29" s="45"/>
      <c r="J29">
        <v>-732.3</v>
      </c>
    </row>
    <row r="30" spans="2:10" ht="16.5" customHeight="1">
      <c r="B30" s="66" t="s">
        <v>9</v>
      </c>
      <c r="C30" s="5">
        <v>12.7</v>
      </c>
      <c r="D30" s="50"/>
      <c r="E30" s="5">
        <v>105.1</v>
      </c>
      <c r="F30" s="50"/>
      <c r="G30" s="54">
        <v>91</v>
      </c>
      <c r="H30" s="45"/>
      <c r="J30">
        <v>3025.1</v>
      </c>
    </row>
    <row r="31" spans="2:10" ht="12" customHeight="1">
      <c r="B31" s="66" t="s">
        <v>10</v>
      </c>
      <c r="C31" s="5">
        <v>290</v>
      </c>
      <c r="D31" s="50"/>
      <c r="E31" s="5">
        <v>251</v>
      </c>
      <c r="F31" s="50"/>
      <c r="G31" s="54">
        <v>295.6</v>
      </c>
      <c r="H31" s="45"/>
      <c r="J31">
        <v>-155.1</v>
      </c>
    </row>
    <row r="32" spans="2:10" ht="12" customHeight="1">
      <c r="B32" s="66"/>
      <c r="C32" s="5"/>
      <c r="D32" s="50"/>
      <c r="E32" s="5"/>
      <c r="F32" s="50"/>
      <c r="G32" s="54">
        <f>SUM(G24:G31)</f>
        <v>1781.1</v>
      </c>
      <c r="H32" s="45"/>
      <c r="J32">
        <f>SUM(J27:J31)</f>
        <v>13738.300000000001</v>
      </c>
    </row>
    <row r="33" spans="2:8" ht="12" customHeight="1">
      <c r="B33" s="66" t="s">
        <v>115</v>
      </c>
      <c r="C33" s="5"/>
      <c r="D33" s="50"/>
      <c r="E33" s="5"/>
      <c r="F33" s="50"/>
      <c r="G33" s="54">
        <v>67</v>
      </c>
      <c r="H33" s="45"/>
    </row>
    <row r="34" spans="2:8" ht="18" customHeight="1">
      <c r="B34" s="70" t="s">
        <v>11</v>
      </c>
      <c r="C34" s="42"/>
      <c r="D34" s="85"/>
      <c r="E34" s="42">
        <v>387</v>
      </c>
      <c r="F34" s="85"/>
      <c r="G34" s="42">
        <v>400</v>
      </c>
      <c r="H34" s="45"/>
    </row>
    <row r="35" spans="2:8" ht="12.75">
      <c r="B35" s="71"/>
      <c r="C35" s="5"/>
      <c r="D35" s="50"/>
      <c r="E35" s="5"/>
      <c r="F35" s="50"/>
      <c r="G35" s="5"/>
      <c r="H35" s="45"/>
    </row>
    <row r="36" spans="2:8" ht="15.75">
      <c r="B36" s="72" t="s">
        <v>12</v>
      </c>
      <c r="C36" s="6">
        <f>SUM(C37:C42)</f>
        <v>558</v>
      </c>
      <c r="D36" s="51">
        <f>ROUND(C36/C69*100,1)</f>
        <v>0.8</v>
      </c>
      <c r="E36" s="6">
        <f>SUM(E37:E42)</f>
        <v>1155</v>
      </c>
      <c r="F36" s="51">
        <f>ROUND(E36/E69*100,1)</f>
        <v>1.4</v>
      </c>
      <c r="G36" s="6">
        <f>SUM(G37:G42)</f>
        <v>850</v>
      </c>
      <c r="H36" s="46">
        <f>ROUND(G36/G69*100,1)</f>
        <v>0.9</v>
      </c>
    </row>
    <row r="37" spans="2:8" ht="30.75" customHeight="1">
      <c r="B37" s="66" t="s">
        <v>13</v>
      </c>
      <c r="C37" s="5">
        <v>40</v>
      </c>
      <c r="D37" s="51"/>
      <c r="E37" s="13">
        <v>40</v>
      </c>
      <c r="F37" s="51"/>
      <c r="G37" s="5">
        <v>30</v>
      </c>
      <c r="H37" s="46"/>
    </row>
    <row r="38" spans="2:8" ht="21" customHeight="1">
      <c r="B38" s="66" t="s">
        <v>14</v>
      </c>
      <c r="C38" s="5">
        <v>200</v>
      </c>
      <c r="D38" s="51"/>
      <c r="E38" s="13">
        <v>300</v>
      </c>
      <c r="F38" s="51"/>
      <c r="G38" s="54">
        <v>400</v>
      </c>
      <c r="H38" s="46"/>
    </row>
    <row r="39" spans="2:8" ht="15.75">
      <c r="B39" s="66" t="s">
        <v>15</v>
      </c>
      <c r="C39" s="5">
        <v>260</v>
      </c>
      <c r="D39" s="51"/>
      <c r="E39" s="13">
        <v>100</v>
      </c>
      <c r="F39" s="50"/>
      <c r="G39" s="54">
        <v>100</v>
      </c>
      <c r="H39" s="46"/>
    </row>
    <row r="40" spans="2:8" ht="15.75">
      <c r="B40" s="97" t="s">
        <v>16</v>
      </c>
      <c r="C40" s="98">
        <v>58</v>
      </c>
      <c r="D40" s="99"/>
      <c r="E40" s="98">
        <v>60</v>
      </c>
      <c r="F40" s="100"/>
      <c r="G40" s="101">
        <v>60</v>
      </c>
      <c r="H40" s="46"/>
    </row>
    <row r="41" spans="2:8" ht="33.75" customHeight="1">
      <c r="B41" s="73" t="s">
        <v>113</v>
      </c>
      <c r="C41" s="81">
        <v>0</v>
      </c>
      <c r="D41" s="95"/>
      <c r="E41" s="82">
        <v>505</v>
      </c>
      <c r="F41" s="50"/>
      <c r="G41" s="60">
        <v>100</v>
      </c>
      <c r="H41" s="46"/>
    </row>
    <row r="42" spans="2:8" ht="33" customHeight="1">
      <c r="B42" s="67" t="s">
        <v>105</v>
      </c>
      <c r="C42" s="5">
        <v>0</v>
      </c>
      <c r="D42" s="51"/>
      <c r="E42" s="5">
        <v>150</v>
      </c>
      <c r="F42" s="50"/>
      <c r="G42" s="54">
        <v>160</v>
      </c>
      <c r="H42" s="46"/>
    </row>
    <row r="43" spans="2:8" ht="33">
      <c r="B43" s="69" t="s">
        <v>17</v>
      </c>
      <c r="C43" s="7">
        <f>C44</f>
        <v>185</v>
      </c>
      <c r="D43" s="51">
        <f>ROUND(C43/C69*100,1)</f>
        <v>0.3</v>
      </c>
      <c r="E43" s="7">
        <f>E44</f>
        <v>100</v>
      </c>
      <c r="F43" s="90">
        <f>ROUND(E43/E69*100,1)</f>
        <v>0.1</v>
      </c>
      <c r="G43" s="7">
        <f>G44</f>
        <v>100</v>
      </c>
      <c r="H43" s="46">
        <f>ROUND(G43/G69*100,1)</f>
        <v>0.1</v>
      </c>
    </row>
    <row r="44" spans="2:8" ht="28.5" customHeight="1">
      <c r="B44" s="66" t="s">
        <v>34</v>
      </c>
      <c r="C44" s="5">
        <v>185</v>
      </c>
      <c r="D44" s="51"/>
      <c r="E44" s="5">
        <v>100</v>
      </c>
      <c r="F44" s="90"/>
      <c r="G44" s="5">
        <v>100</v>
      </c>
      <c r="H44" s="46"/>
    </row>
    <row r="45" spans="2:8" ht="33" customHeight="1">
      <c r="B45" s="69" t="s">
        <v>111</v>
      </c>
      <c r="C45" s="43">
        <v>0</v>
      </c>
      <c r="D45" s="51"/>
      <c r="E45" s="43">
        <v>0</v>
      </c>
      <c r="F45" s="90">
        <f>ROUND(E45/E69*100,1)</f>
        <v>0</v>
      </c>
      <c r="G45" s="6">
        <v>300</v>
      </c>
      <c r="H45" s="46">
        <f>ROUND(G45/G69*100,1)</f>
        <v>0.3</v>
      </c>
    </row>
    <row r="46" spans="2:8" ht="16.5">
      <c r="B46" s="69" t="s">
        <v>29</v>
      </c>
      <c r="C46" s="7">
        <f>SUM(C47:C53)</f>
        <v>40831</v>
      </c>
      <c r="D46" s="51">
        <f>ROUND(C46/C69*100,1)</f>
        <v>58.6</v>
      </c>
      <c r="E46" s="7">
        <f>SUM(E47:E53)</f>
        <v>43552</v>
      </c>
      <c r="F46" s="90">
        <f>ROUND(E46/E69*100,1)</f>
        <v>51.5</v>
      </c>
      <c r="G46" s="7">
        <f>SUM(G47:G53)</f>
        <v>48700</v>
      </c>
      <c r="H46" s="46">
        <f>ROUND(G46/G69*100,1)</f>
        <v>53.9</v>
      </c>
    </row>
    <row r="47" spans="2:8" ht="63" customHeight="1">
      <c r="B47" s="74" t="s">
        <v>18</v>
      </c>
      <c r="C47" s="5">
        <v>15097</v>
      </c>
      <c r="D47" s="51"/>
      <c r="E47" s="5">
        <v>9918</v>
      </c>
      <c r="F47" s="90"/>
      <c r="G47" s="54">
        <v>10000</v>
      </c>
      <c r="H47" s="46"/>
    </row>
    <row r="48" spans="2:8" ht="22.5" customHeight="1">
      <c r="B48" s="66" t="s">
        <v>35</v>
      </c>
      <c r="C48" s="5">
        <v>16416</v>
      </c>
      <c r="D48" s="51"/>
      <c r="E48" s="5">
        <v>14200</v>
      </c>
      <c r="F48" s="90"/>
      <c r="G48" s="54">
        <v>10000</v>
      </c>
      <c r="H48" s="46"/>
    </row>
    <row r="49" spans="2:8" ht="31.5">
      <c r="B49" s="66" t="s">
        <v>31</v>
      </c>
      <c r="C49" s="5">
        <v>537</v>
      </c>
      <c r="D49" s="51"/>
      <c r="E49" s="5">
        <v>958</v>
      </c>
      <c r="F49" s="90"/>
      <c r="G49" s="54">
        <v>800</v>
      </c>
      <c r="H49" s="46"/>
    </row>
    <row r="50" spans="2:8" ht="21.75" customHeight="1">
      <c r="B50" s="66" t="s">
        <v>32</v>
      </c>
      <c r="C50" s="5">
        <v>6444</v>
      </c>
      <c r="D50" s="51"/>
      <c r="E50" s="5">
        <v>16476</v>
      </c>
      <c r="F50" s="90"/>
      <c r="G50" s="54">
        <v>17000</v>
      </c>
      <c r="H50" s="46"/>
    </row>
    <row r="51" spans="2:8" ht="39.75" customHeight="1">
      <c r="B51" s="66" t="s">
        <v>109</v>
      </c>
      <c r="C51" s="13">
        <v>1199</v>
      </c>
      <c r="D51" s="51"/>
      <c r="E51" s="5">
        <v>100</v>
      </c>
      <c r="F51" s="90"/>
      <c r="G51" s="54">
        <v>500</v>
      </c>
      <c r="H51" s="46"/>
    </row>
    <row r="52" spans="2:8" ht="19.5" customHeight="1">
      <c r="B52" s="66" t="s">
        <v>30</v>
      </c>
      <c r="C52" s="13">
        <v>853</v>
      </c>
      <c r="D52" s="51"/>
      <c r="E52" s="5">
        <v>1500</v>
      </c>
      <c r="F52" s="90"/>
      <c r="G52" s="54">
        <v>10000</v>
      </c>
      <c r="H52" s="46"/>
    </row>
    <row r="53" spans="2:8" ht="15.75">
      <c r="B53" s="67" t="s">
        <v>19</v>
      </c>
      <c r="C53" s="5">
        <v>285</v>
      </c>
      <c r="D53" s="51"/>
      <c r="E53" s="41">
        <v>400</v>
      </c>
      <c r="F53" s="90"/>
      <c r="G53" s="54">
        <v>400</v>
      </c>
      <c r="H53" s="46"/>
    </row>
    <row r="54" spans="2:8" s="9" customFormat="1" ht="15.75">
      <c r="B54" s="72" t="s">
        <v>20</v>
      </c>
      <c r="C54" s="8">
        <v>50</v>
      </c>
      <c r="D54" s="51">
        <f>ROUND(C54/C69*100,1)</f>
        <v>0.1</v>
      </c>
      <c r="E54" s="8">
        <v>220</v>
      </c>
      <c r="F54" s="90">
        <f>ROUND(E54/E69*100,1)</f>
        <v>0.3</v>
      </c>
      <c r="G54" s="8">
        <v>100</v>
      </c>
      <c r="H54" s="46">
        <f>ROUND(G54/G69*100,1)</f>
        <v>0.1</v>
      </c>
    </row>
    <row r="55" spans="2:8" ht="15.75">
      <c r="B55" s="72" t="s">
        <v>21</v>
      </c>
      <c r="C55" s="7">
        <f>C56+C57</f>
        <v>640</v>
      </c>
      <c r="D55" s="51">
        <f>ROUND(C55/C69*100,1)</f>
        <v>0.9</v>
      </c>
      <c r="E55" s="7">
        <f>E56+E57+E58</f>
        <v>1219</v>
      </c>
      <c r="F55" s="90">
        <f>ROUND(E55/E69*100,1)</f>
        <v>1.4</v>
      </c>
      <c r="G55" s="7">
        <f>SUM(G56:G58)</f>
        <v>1750</v>
      </c>
      <c r="H55" s="46">
        <f>ROUND(G55/G69*100,1)</f>
        <v>1.9</v>
      </c>
    </row>
    <row r="56" spans="2:8" ht="31.5">
      <c r="B56" s="66" t="s">
        <v>36</v>
      </c>
      <c r="C56" s="5">
        <v>392</v>
      </c>
      <c r="D56" s="51"/>
      <c r="E56" s="5">
        <v>450</v>
      </c>
      <c r="F56" s="90"/>
      <c r="G56" s="54">
        <v>850</v>
      </c>
      <c r="H56" s="46"/>
    </row>
    <row r="57" spans="2:8" ht="15.75">
      <c r="B57" s="66" t="s">
        <v>22</v>
      </c>
      <c r="C57" s="5">
        <v>248</v>
      </c>
      <c r="D57" s="51"/>
      <c r="E57" s="5">
        <v>649</v>
      </c>
      <c r="F57" s="90"/>
      <c r="G57" s="54">
        <v>650</v>
      </c>
      <c r="H57" s="46"/>
    </row>
    <row r="58" spans="2:8" ht="31.5">
      <c r="B58" s="73" t="s">
        <v>113</v>
      </c>
      <c r="C58" s="5">
        <v>0</v>
      </c>
      <c r="D58" s="51"/>
      <c r="E58" s="5">
        <v>120</v>
      </c>
      <c r="F58" s="90"/>
      <c r="G58" s="96">
        <v>250</v>
      </c>
      <c r="H58" s="46"/>
    </row>
    <row r="59" spans="2:8" ht="15.75">
      <c r="B59" s="72" t="s">
        <v>23</v>
      </c>
      <c r="C59" s="7">
        <f>C60</f>
        <v>3421</v>
      </c>
      <c r="D59" s="51">
        <f>ROUND(C59/C69*100,1)</f>
        <v>4.9</v>
      </c>
      <c r="E59" s="7">
        <f>E60</f>
        <v>7360</v>
      </c>
      <c r="F59" s="90">
        <f>ROUND(E59/E69*100,1)</f>
        <v>8.7</v>
      </c>
      <c r="G59" s="7">
        <f>G60</f>
        <v>4000</v>
      </c>
      <c r="H59" s="46">
        <f>ROUND(G59/G69*100,1)</f>
        <v>4.4</v>
      </c>
    </row>
    <row r="60" spans="2:8" ht="31.5">
      <c r="B60" s="66" t="s">
        <v>37</v>
      </c>
      <c r="C60" s="5">
        <v>3421</v>
      </c>
      <c r="D60" s="51"/>
      <c r="E60" s="5">
        <v>7360</v>
      </c>
      <c r="F60" s="90"/>
      <c r="G60" s="96">
        <v>4000</v>
      </c>
      <c r="H60" s="46"/>
    </row>
    <row r="61" spans="2:8" ht="15.75">
      <c r="B61" s="72" t="s">
        <v>24</v>
      </c>
      <c r="C61" s="7">
        <f>C62</f>
        <v>285</v>
      </c>
      <c r="D61" s="51">
        <f>ROUND(C61/C69*100,1)</f>
        <v>0.4</v>
      </c>
      <c r="E61" s="7">
        <f>E62</f>
        <v>743</v>
      </c>
      <c r="F61" s="90">
        <f>ROUND(E61/E69*100,1)</f>
        <v>0.9</v>
      </c>
      <c r="G61" s="7">
        <f>G62</f>
        <v>428.6</v>
      </c>
      <c r="H61" s="46">
        <f>ROUND(G61/G69*100,1)</f>
        <v>0.5</v>
      </c>
    </row>
    <row r="62" spans="2:8" ht="47.25">
      <c r="B62" s="66" t="s">
        <v>110</v>
      </c>
      <c r="C62" s="5">
        <v>285</v>
      </c>
      <c r="D62" s="51"/>
      <c r="E62" s="5">
        <v>743</v>
      </c>
      <c r="F62" s="90"/>
      <c r="G62" s="54">
        <v>428.6</v>
      </c>
      <c r="H62" s="46"/>
    </row>
    <row r="63" spans="2:8" ht="15.75">
      <c r="B63" s="72" t="s">
        <v>25</v>
      </c>
      <c r="C63" s="7">
        <f>C64</f>
        <v>700</v>
      </c>
      <c r="D63" s="51">
        <f>ROUND(C63/C69*100,1)</f>
        <v>1</v>
      </c>
      <c r="E63" s="7">
        <f>E64+E65</f>
        <v>1509</v>
      </c>
      <c r="F63" s="90">
        <f>ROUND(E63/E69*100,1)</f>
        <v>1.8</v>
      </c>
      <c r="G63" s="7">
        <f>G64+G65</f>
        <v>950</v>
      </c>
      <c r="H63" s="46">
        <f>ROUND(G63/G69*100,1)</f>
        <v>1.1</v>
      </c>
    </row>
    <row r="64" spans="2:8" ht="31.5">
      <c r="B64" s="66" t="s">
        <v>26</v>
      </c>
      <c r="C64" s="5">
        <v>700</v>
      </c>
      <c r="D64" s="50">
        <v>700</v>
      </c>
      <c r="E64" s="5">
        <v>1479</v>
      </c>
      <c r="F64" s="50"/>
      <c r="G64" s="54">
        <v>950</v>
      </c>
      <c r="H64" s="45"/>
    </row>
    <row r="65" spans="2:8" ht="31.5">
      <c r="B65" s="73" t="s">
        <v>113</v>
      </c>
      <c r="C65" s="5"/>
      <c r="D65" s="50"/>
      <c r="E65" s="5">
        <v>30</v>
      </c>
      <c r="F65" s="50"/>
      <c r="G65" s="96">
        <v>0</v>
      </c>
      <c r="H65" s="45"/>
    </row>
    <row r="66" spans="2:8" ht="31.5" customHeight="1">
      <c r="B66" s="71"/>
      <c r="C66" s="5"/>
      <c r="D66" s="50"/>
      <c r="E66" s="5"/>
      <c r="F66" s="51"/>
      <c r="G66" s="54"/>
      <c r="H66" s="45"/>
    </row>
    <row r="67" spans="2:8" s="10" customFormat="1" ht="21.75" customHeight="1">
      <c r="B67" s="75" t="s">
        <v>33</v>
      </c>
      <c r="C67" s="83">
        <f>C5+C43+C46+C54+C55+C59+C61+C63</f>
        <v>60728.1</v>
      </c>
      <c r="D67" s="87"/>
      <c r="E67" s="83">
        <f>E5+E43+E45+E46+E54+E55+E59+E61+E63</f>
        <v>73558.2</v>
      </c>
      <c r="F67" s="16"/>
      <c r="G67" s="77">
        <f>G5+G34+G43+G45+G46+G54+G55+G59+G61+G63</f>
        <v>78864.1</v>
      </c>
      <c r="H67" s="48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91" t="s">
        <v>112</v>
      </c>
      <c r="C69" s="92">
        <v>69638</v>
      </c>
      <c r="D69" s="92"/>
      <c r="E69" s="92">
        <v>84596.5</v>
      </c>
      <c r="F69" s="92"/>
      <c r="G69" s="92">
        <v>90430.1</v>
      </c>
      <c r="H69" s="93"/>
    </row>
    <row r="70" ht="12.75">
      <c r="G70" s="2"/>
    </row>
    <row r="71" spans="2:7" ht="12.75">
      <c r="B71" t="s">
        <v>114</v>
      </c>
      <c r="G71" s="2">
        <v>13996.1</v>
      </c>
    </row>
    <row r="72" spans="2:7" ht="12.75">
      <c r="B72" t="s">
        <v>115</v>
      </c>
      <c r="G72">
        <v>67</v>
      </c>
    </row>
    <row r="73" spans="2:7" ht="12.75">
      <c r="B73" t="s">
        <v>116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146</v>
      </c>
    </row>
    <row r="2" ht="12.75">
      <c r="B2" s="11"/>
    </row>
    <row r="3" spans="2:6" ht="12.75">
      <c r="B3" s="1"/>
      <c r="C3" s="160">
        <v>2012</v>
      </c>
      <c r="D3" s="158"/>
      <c r="E3" s="160">
        <v>2013</v>
      </c>
      <c r="F3" s="161"/>
    </row>
    <row r="4" spans="2:6" ht="12.75">
      <c r="B4" s="3"/>
      <c r="C4" s="62" t="s">
        <v>106</v>
      </c>
      <c r="D4" s="49" t="s">
        <v>103</v>
      </c>
      <c r="E4" s="55" t="s">
        <v>107</v>
      </c>
      <c r="F4" s="15" t="s">
        <v>103</v>
      </c>
    </row>
    <row r="5" spans="2:6" ht="16.5">
      <c r="B5" s="63" t="s">
        <v>0</v>
      </c>
      <c r="C5" s="4">
        <f>C6+C22+C24</f>
        <v>23672.600000000002</v>
      </c>
      <c r="D5" s="44">
        <f>ROUND(C5/C62*100,1)</f>
        <v>23</v>
      </c>
      <c r="E5" s="59">
        <f>E6+E22+E24</f>
        <v>22318</v>
      </c>
      <c r="F5" s="61">
        <f>ROUND(E5/E62*100,1)</f>
        <v>18.6</v>
      </c>
    </row>
    <row r="6" spans="2:6" ht="16.5">
      <c r="B6" s="64" t="s">
        <v>104</v>
      </c>
      <c r="C6" s="57">
        <f>C7+C14</f>
        <v>21337.600000000002</v>
      </c>
      <c r="D6" s="88">
        <f>ROUND(C6/C62*100,1)</f>
        <v>20.8</v>
      </c>
      <c r="E6" s="57">
        <f>E7+E14</f>
        <v>20112.4</v>
      </c>
      <c r="F6" s="61">
        <f>ROUND(E6/E62*100,1)</f>
        <v>16.8</v>
      </c>
    </row>
    <row r="7" spans="2:6" ht="16.5">
      <c r="B7" s="65" t="s">
        <v>27</v>
      </c>
      <c r="C7" s="56">
        <f>SUM(C8:C13)</f>
        <v>4020.7</v>
      </c>
      <c r="D7" s="89"/>
      <c r="E7" s="56">
        <f>SUM(E8:E13)</f>
        <v>4470</v>
      </c>
      <c r="F7" s="45"/>
    </row>
    <row r="8" spans="2:6" ht="15.75">
      <c r="B8" s="66" t="s">
        <v>147</v>
      </c>
      <c r="C8" s="5">
        <v>887.4</v>
      </c>
      <c r="E8" s="52">
        <v>965.3</v>
      </c>
      <c r="F8" s="45"/>
    </row>
    <row r="9" spans="2:6" ht="15.75">
      <c r="B9" s="66" t="s">
        <v>148</v>
      </c>
      <c r="C9" s="5">
        <v>770.2</v>
      </c>
      <c r="E9" s="52">
        <v>827.7</v>
      </c>
      <c r="F9" s="45"/>
    </row>
    <row r="10" spans="2:6" ht="15.75">
      <c r="B10" s="66" t="s">
        <v>121</v>
      </c>
      <c r="C10" s="5">
        <v>2084.9</v>
      </c>
      <c r="E10" s="52">
        <v>2307.7</v>
      </c>
      <c r="F10" s="45"/>
    </row>
    <row r="11" spans="2:6" ht="15.75">
      <c r="B11" s="67" t="s">
        <v>149</v>
      </c>
      <c r="C11" s="5">
        <v>0</v>
      </c>
      <c r="E11" s="52">
        <v>89</v>
      </c>
      <c r="F11" s="45"/>
    </row>
    <row r="12" spans="2:6" ht="15.75">
      <c r="B12" s="67" t="s">
        <v>1</v>
      </c>
      <c r="C12" s="5">
        <v>218.2</v>
      </c>
      <c r="E12" s="53">
        <v>220.3</v>
      </c>
      <c r="F12" s="45"/>
    </row>
    <row r="13" spans="2:6" ht="15">
      <c r="B13" s="68" t="s">
        <v>2</v>
      </c>
      <c r="C13" s="13">
        <v>60</v>
      </c>
      <c r="E13" s="52">
        <v>60</v>
      </c>
      <c r="F13" s="45"/>
    </row>
    <row r="14" spans="2:8" s="14" customFormat="1" ht="16.5">
      <c r="B14" s="69" t="s">
        <v>28</v>
      </c>
      <c r="C14" s="79">
        <f>SUM(C15:C19)</f>
        <v>17316.9</v>
      </c>
      <c r="D14" s="86"/>
      <c r="E14" s="58">
        <f>SUM(E15:E20)</f>
        <v>15642.4</v>
      </c>
      <c r="F14" s="47"/>
      <c r="H14" s="52"/>
    </row>
    <row r="15" spans="2:8" ht="15.75">
      <c r="B15" s="66" t="s">
        <v>150</v>
      </c>
      <c r="C15" s="5">
        <v>887.4</v>
      </c>
      <c r="D15" s="107"/>
      <c r="E15" s="52">
        <v>965.3</v>
      </c>
      <c r="F15" s="45"/>
      <c r="H15" s="52"/>
    </row>
    <row r="16" spans="2:8" ht="15.75">
      <c r="B16" s="66" t="s">
        <v>133</v>
      </c>
      <c r="C16" s="5">
        <v>12194.9</v>
      </c>
      <c r="D16" s="107"/>
      <c r="E16" s="52">
        <v>12841.3</v>
      </c>
      <c r="F16" s="45"/>
      <c r="H16" s="106"/>
    </row>
    <row r="17" spans="2:8" ht="15.75">
      <c r="B17" s="66" t="s">
        <v>151</v>
      </c>
      <c r="C17" s="5">
        <v>153</v>
      </c>
      <c r="D17" s="107"/>
      <c r="E17" s="52"/>
      <c r="F17" s="45"/>
      <c r="H17" s="102"/>
    </row>
    <row r="18" spans="2:6" ht="18.75" customHeight="1">
      <c r="B18" s="67" t="s">
        <v>136</v>
      </c>
      <c r="C18" s="5">
        <v>0.6</v>
      </c>
      <c r="E18" s="52">
        <v>0.6</v>
      </c>
      <c r="F18" s="45"/>
    </row>
    <row r="19" spans="2:6" ht="14.25" customHeight="1">
      <c r="B19" s="66" t="s">
        <v>152</v>
      </c>
      <c r="C19" s="5">
        <v>4081</v>
      </c>
      <c r="D19" s="50"/>
      <c r="E19" s="54">
        <v>1835.2</v>
      </c>
      <c r="F19" s="45"/>
    </row>
    <row r="20" spans="2:6" ht="12" customHeight="1">
      <c r="B20" s="66"/>
      <c r="C20" s="5"/>
      <c r="D20" s="50"/>
      <c r="E20" s="54"/>
      <c r="F20" s="45"/>
    </row>
    <row r="21" spans="2:6" ht="12" customHeight="1">
      <c r="B21" s="66" t="s">
        <v>115</v>
      </c>
      <c r="C21" s="5">
        <v>67</v>
      </c>
      <c r="D21" s="50"/>
      <c r="E21" s="54">
        <v>5</v>
      </c>
      <c r="F21" s="45"/>
    </row>
    <row r="22" spans="2:6" ht="18" customHeight="1">
      <c r="B22" s="70" t="s">
        <v>11</v>
      </c>
      <c r="C22" s="42">
        <v>400</v>
      </c>
      <c r="D22" s="85"/>
      <c r="E22" s="42">
        <v>400</v>
      </c>
      <c r="F22" s="45"/>
    </row>
    <row r="23" spans="2:6" ht="12.75">
      <c r="B23" s="71"/>
      <c r="C23" s="5"/>
      <c r="D23" s="50"/>
      <c r="E23" s="5"/>
      <c r="F23" s="45"/>
    </row>
    <row r="24" spans="2:6" ht="15.75">
      <c r="B24" s="72" t="s">
        <v>12</v>
      </c>
      <c r="C24" s="6">
        <f>SUM(C25:C30)</f>
        <v>1935</v>
      </c>
      <c r="D24" s="51">
        <f>ROUND(C24/C62*100,1)</f>
        <v>1.9</v>
      </c>
      <c r="E24" s="6">
        <f>SUM(E25:E30)</f>
        <v>1805.6</v>
      </c>
      <c r="F24" s="46">
        <f>ROUND(E24/E62*100,1)</f>
        <v>1.5</v>
      </c>
    </row>
    <row r="25" spans="2:6" ht="30.75" customHeight="1">
      <c r="B25" s="66" t="s">
        <v>13</v>
      </c>
      <c r="C25" s="13">
        <v>95</v>
      </c>
      <c r="D25" s="51"/>
      <c r="E25" s="5">
        <v>88.6</v>
      </c>
      <c r="F25" s="46"/>
    </row>
    <row r="26" spans="2:6" ht="21" customHeight="1">
      <c r="B26" s="66" t="s">
        <v>14</v>
      </c>
      <c r="C26" s="13">
        <v>250</v>
      </c>
      <c r="D26" s="51"/>
      <c r="E26" s="54">
        <v>250</v>
      </c>
      <c r="F26" s="46"/>
    </row>
    <row r="27" spans="2:6" ht="15.75">
      <c r="B27" s="66" t="s">
        <v>15</v>
      </c>
      <c r="C27" s="13">
        <v>230</v>
      </c>
      <c r="D27" s="50"/>
      <c r="E27" s="54">
        <v>233</v>
      </c>
      <c r="F27" s="46"/>
    </row>
    <row r="28" spans="2:6" ht="15.75">
      <c r="B28" s="73" t="s">
        <v>159</v>
      </c>
      <c r="C28" s="98">
        <v>0</v>
      </c>
      <c r="D28" s="100"/>
      <c r="E28" s="109">
        <v>100</v>
      </c>
      <c r="F28" s="46"/>
    </row>
    <row r="29" spans="2:6" ht="22.5" customHeight="1">
      <c r="B29" s="73" t="s">
        <v>162</v>
      </c>
      <c r="C29" s="82">
        <v>70</v>
      </c>
      <c r="D29" s="50"/>
      <c r="E29" s="110">
        <v>200</v>
      </c>
      <c r="F29" s="46"/>
    </row>
    <row r="30" spans="2:6" ht="21.75" customHeight="1">
      <c r="B30" s="67" t="s">
        <v>105</v>
      </c>
      <c r="C30" s="5">
        <v>1290</v>
      </c>
      <c r="D30" s="50"/>
      <c r="E30" s="110">
        <v>934</v>
      </c>
      <c r="F30" s="46"/>
    </row>
    <row r="31" spans="2:6" ht="24.75" customHeight="1">
      <c r="B31" s="69" t="s">
        <v>17</v>
      </c>
      <c r="C31" s="7">
        <f>C32</f>
        <v>140</v>
      </c>
      <c r="D31" s="90">
        <f>ROUND(C31/C62*100,1)</f>
        <v>0.1</v>
      </c>
      <c r="E31" s="7">
        <f>E32</f>
        <v>140</v>
      </c>
      <c r="F31" s="46">
        <f>ROUND(E31/E62*100,1)</f>
        <v>0.1</v>
      </c>
    </row>
    <row r="32" spans="2:6" ht="28.5" customHeight="1">
      <c r="B32" s="66" t="s">
        <v>34</v>
      </c>
      <c r="C32" s="5">
        <v>140</v>
      </c>
      <c r="D32" s="90"/>
      <c r="E32" s="5">
        <v>140</v>
      </c>
      <c r="F32" s="46"/>
    </row>
    <row r="33" spans="2:6" ht="33" customHeight="1">
      <c r="B33" s="69" t="s">
        <v>111</v>
      </c>
      <c r="C33" s="43">
        <v>203</v>
      </c>
      <c r="D33" s="90">
        <f>ROUND(C33/C62*100,1)</f>
        <v>0.2</v>
      </c>
      <c r="E33" s="6">
        <v>276</v>
      </c>
      <c r="F33" s="46">
        <f>ROUND(E33/E62*100,1)</f>
        <v>0.2</v>
      </c>
    </row>
    <row r="34" spans="2:6" ht="16.5">
      <c r="B34" s="69" t="s">
        <v>29</v>
      </c>
      <c r="C34" s="7">
        <f>SUM(C35:C42)</f>
        <v>57726.3</v>
      </c>
      <c r="D34" s="90">
        <f>ROUND(C34/C62*100,1)</f>
        <v>56.2</v>
      </c>
      <c r="E34" s="7">
        <f>SUM(E35:E43)</f>
        <v>67153.9</v>
      </c>
      <c r="F34" s="46">
        <f>ROUND(E34/E62*100,1)</f>
        <v>56</v>
      </c>
    </row>
    <row r="35" spans="2:6" ht="63" customHeight="1">
      <c r="B35" s="74" t="s">
        <v>18</v>
      </c>
      <c r="C35" s="5">
        <v>21640</v>
      </c>
      <c r="D35" s="90"/>
      <c r="E35" s="54"/>
      <c r="F35" s="46"/>
    </row>
    <row r="36" spans="2:6" ht="22.5" customHeight="1">
      <c r="B36" s="66" t="s">
        <v>35</v>
      </c>
      <c r="C36" s="5">
        <v>7473.2</v>
      </c>
      <c r="D36" s="90"/>
      <c r="E36" s="54">
        <v>66472.4</v>
      </c>
      <c r="F36" s="46"/>
    </row>
    <row r="37" spans="2:6" ht="31.5">
      <c r="B37" s="66" t="s">
        <v>31</v>
      </c>
      <c r="C37" s="5">
        <v>1927.8</v>
      </c>
      <c r="D37" s="90"/>
      <c r="E37" s="54"/>
      <c r="F37" s="46"/>
    </row>
    <row r="38" spans="2:6" ht="21.75" customHeight="1">
      <c r="B38" s="66" t="s">
        <v>32</v>
      </c>
      <c r="C38" s="5">
        <v>22320.9</v>
      </c>
      <c r="D38" s="90"/>
      <c r="E38" s="54"/>
      <c r="F38" s="46"/>
    </row>
    <row r="39" spans="2:6" ht="39.75" customHeight="1">
      <c r="B39" s="66" t="s">
        <v>109</v>
      </c>
      <c r="C39" s="5">
        <v>100</v>
      </c>
      <c r="D39" s="90"/>
      <c r="E39" s="54"/>
      <c r="F39" s="46"/>
    </row>
    <row r="40" spans="2:6" ht="19.5" customHeight="1">
      <c r="B40" s="66" t="s">
        <v>30</v>
      </c>
      <c r="C40" s="5">
        <v>3724.4</v>
      </c>
      <c r="D40" s="90"/>
      <c r="E40" s="54"/>
      <c r="F40" s="46"/>
    </row>
    <row r="41" spans="2:6" ht="15.75">
      <c r="B41" s="67" t="s">
        <v>19</v>
      </c>
      <c r="C41" s="41">
        <v>200</v>
      </c>
      <c r="D41" s="90"/>
      <c r="E41" s="54"/>
      <c r="F41" s="46"/>
    </row>
    <row r="42" spans="2:6" ht="15.75">
      <c r="B42" s="67" t="s">
        <v>160</v>
      </c>
      <c r="C42" s="41">
        <v>340</v>
      </c>
      <c r="D42" s="90"/>
      <c r="E42" s="54">
        <v>181.5</v>
      </c>
      <c r="F42" s="46"/>
    </row>
    <row r="43" spans="2:6" ht="15.75">
      <c r="B43" s="67" t="s">
        <v>161</v>
      </c>
      <c r="C43" s="41"/>
      <c r="D43" s="90"/>
      <c r="E43" s="54">
        <v>500</v>
      </c>
      <c r="F43" s="46"/>
    </row>
    <row r="44" spans="2:6" s="9" customFormat="1" ht="15.75">
      <c r="B44" s="72" t="s">
        <v>20</v>
      </c>
      <c r="C44" s="8">
        <v>170</v>
      </c>
      <c r="D44" s="90">
        <f>ROUND(C44/C62*100,1)</f>
        <v>0.2</v>
      </c>
      <c r="E44" s="8">
        <v>117</v>
      </c>
      <c r="F44" s="46">
        <f>ROUND(E44/E62*100,1)</f>
        <v>0.1</v>
      </c>
    </row>
    <row r="45" spans="2:6" ht="15.75">
      <c r="B45" s="72" t="s">
        <v>21</v>
      </c>
      <c r="C45" s="7">
        <f>C46+C47+C48+C49+C50+C51</f>
        <v>1460</v>
      </c>
      <c r="D45" s="90">
        <f>ROUND(C45/C62*100,1)</f>
        <v>1.4</v>
      </c>
      <c r="E45" s="7">
        <f>SUM(E46:E51)</f>
        <v>3180</v>
      </c>
      <c r="F45" s="46">
        <f>ROUND(E45/E62*100,1)</f>
        <v>2.7</v>
      </c>
    </row>
    <row r="46" spans="2:6" ht="31.5">
      <c r="B46" s="66" t="s">
        <v>36</v>
      </c>
      <c r="C46" s="5">
        <v>540</v>
      </c>
      <c r="D46" s="90"/>
      <c r="E46" s="54">
        <v>1900</v>
      </c>
      <c r="F46" s="46"/>
    </row>
    <row r="47" spans="2:6" ht="15.75">
      <c r="B47" s="66" t="s">
        <v>22</v>
      </c>
      <c r="C47" s="5">
        <v>270</v>
      </c>
      <c r="D47" s="90"/>
      <c r="E47" s="54">
        <v>300</v>
      </c>
      <c r="F47" s="46"/>
    </row>
    <row r="48" spans="2:6" ht="15.75">
      <c r="B48" s="73" t="s">
        <v>153</v>
      </c>
      <c r="C48" s="5">
        <v>200</v>
      </c>
      <c r="D48" s="90"/>
      <c r="E48" s="96">
        <v>300</v>
      </c>
      <c r="F48" s="46"/>
    </row>
    <row r="49" spans="2:6" ht="15.75">
      <c r="B49" s="73" t="s">
        <v>154</v>
      </c>
      <c r="C49" s="5">
        <v>130</v>
      </c>
      <c r="D49" s="90"/>
      <c r="E49" s="96">
        <v>180</v>
      </c>
      <c r="F49" s="46"/>
    </row>
    <row r="50" spans="2:6" ht="15.75">
      <c r="B50" s="73" t="s">
        <v>155</v>
      </c>
      <c r="C50" s="5">
        <v>150</v>
      </c>
      <c r="D50" s="90"/>
      <c r="E50" s="96">
        <v>300</v>
      </c>
      <c r="F50" s="46"/>
    </row>
    <row r="51" spans="2:6" ht="15.75">
      <c r="B51" s="73" t="s">
        <v>156</v>
      </c>
      <c r="C51" s="5">
        <v>170</v>
      </c>
      <c r="D51" s="90"/>
      <c r="E51" s="96">
        <v>200</v>
      </c>
      <c r="F51" s="46"/>
    </row>
    <row r="52" spans="2:6" ht="15.75">
      <c r="B52" s="72" t="s">
        <v>23</v>
      </c>
      <c r="C52" s="7">
        <f>C53</f>
        <v>5797</v>
      </c>
      <c r="D52" s="90">
        <f>ROUND(C52/C62*100,1)</f>
        <v>5.6</v>
      </c>
      <c r="E52" s="7">
        <f>E53</f>
        <v>10100</v>
      </c>
      <c r="F52" s="46">
        <f>ROUND(E52/E62*100,1)</f>
        <v>8.4</v>
      </c>
    </row>
    <row r="53" spans="2:6" ht="31.5">
      <c r="B53" s="66" t="s">
        <v>37</v>
      </c>
      <c r="C53" s="5">
        <v>5797</v>
      </c>
      <c r="D53" s="90"/>
      <c r="E53" s="96">
        <v>10100</v>
      </c>
      <c r="F53" s="46"/>
    </row>
    <row r="54" spans="2:6" ht="15.75">
      <c r="B54" s="72" t="s">
        <v>24</v>
      </c>
      <c r="C54" s="7">
        <f>C55</f>
        <v>463.6</v>
      </c>
      <c r="D54" s="90">
        <f>ROUND(C54/C62*100,1)</f>
        <v>0.5</v>
      </c>
      <c r="E54" s="7">
        <f>E55</f>
        <v>499.1</v>
      </c>
      <c r="F54" s="46">
        <f>ROUND(E54/E62*100,1)</f>
        <v>0.4</v>
      </c>
    </row>
    <row r="55" spans="2:6" ht="47.25">
      <c r="B55" s="66" t="s">
        <v>110</v>
      </c>
      <c r="C55" s="5">
        <v>463.6</v>
      </c>
      <c r="D55" s="90"/>
      <c r="E55" s="54">
        <v>499.1</v>
      </c>
      <c r="F55" s="46"/>
    </row>
    <row r="56" spans="2:6" ht="15.75">
      <c r="B56" s="72" t="s">
        <v>25</v>
      </c>
      <c r="C56" s="7">
        <f>C57+C58</f>
        <v>1470</v>
      </c>
      <c r="D56" s="90">
        <f>ROUND(C56/C62*100,1)</f>
        <v>1.4</v>
      </c>
      <c r="E56" s="7">
        <f>E57+E58</f>
        <v>1500</v>
      </c>
      <c r="F56" s="46">
        <f>ROUND(E56/E62*100,1)</f>
        <v>1.3</v>
      </c>
    </row>
    <row r="57" spans="2:6" ht="31.5">
      <c r="B57" s="66" t="s">
        <v>26</v>
      </c>
      <c r="C57" s="5">
        <v>1420</v>
      </c>
      <c r="D57" s="50"/>
      <c r="E57" s="54">
        <v>1500</v>
      </c>
      <c r="F57" s="45"/>
    </row>
    <row r="58" spans="2:6" ht="15.75">
      <c r="B58" s="73" t="s">
        <v>153</v>
      </c>
      <c r="C58" s="5">
        <v>50</v>
      </c>
      <c r="D58" s="50"/>
      <c r="E58" s="96">
        <v>0</v>
      </c>
      <c r="F58" s="45"/>
    </row>
    <row r="59" spans="2:6" ht="11.25" customHeight="1">
      <c r="B59" s="71"/>
      <c r="C59" s="5"/>
      <c r="D59" s="51"/>
      <c r="E59" s="54"/>
      <c r="F59" s="45"/>
    </row>
    <row r="60" spans="2:7" s="10" customFormat="1" ht="21.75" customHeight="1">
      <c r="B60" s="75" t="s">
        <v>33</v>
      </c>
      <c r="C60" s="83">
        <f>C5+C31+C33+C34+C44+C45+C52+C54+C56</f>
        <v>91102.50000000001</v>
      </c>
      <c r="D60" s="83"/>
      <c r="E60" s="83">
        <f>E5+E31+E33+E34+E44+E45+E52+E54+E56</f>
        <v>105284</v>
      </c>
      <c r="F60" s="48"/>
      <c r="G60" s="10" t="s">
        <v>157</v>
      </c>
    </row>
    <row r="61" ht="18" customHeight="1">
      <c r="E61" s="2">
        <v>76367</v>
      </c>
    </row>
    <row r="62" spans="2:6" s="17" customFormat="1" ht="20.25" customHeight="1">
      <c r="B62" s="91" t="s">
        <v>112</v>
      </c>
      <c r="C62" s="92">
        <v>102731.4</v>
      </c>
      <c r="D62" s="92"/>
      <c r="E62" s="111">
        <f>E60+14651.3+5</f>
        <v>119940.3</v>
      </c>
      <c r="F62" s="93"/>
    </row>
    <row r="63" ht="12.75">
      <c r="E63" s="2"/>
    </row>
    <row r="64" spans="2:5" ht="12.75">
      <c r="B64" t="s">
        <v>114</v>
      </c>
      <c r="C64">
        <v>12993</v>
      </c>
      <c r="E64" s="2">
        <v>14651.3</v>
      </c>
    </row>
    <row r="65" spans="2:5" ht="12.75">
      <c r="B65" t="s">
        <v>115</v>
      </c>
      <c r="C65">
        <v>67</v>
      </c>
      <c r="E65">
        <v>5</v>
      </c>
    </row>
    <row r="66" spans="2:5" ht="12.75">
      <c r="B66" t="s">
        <v>116</v>
      </c>
      <c r="C66">
        <f>SUM(C64:C65)</f>
        <v>13060</v>
      </c>
      <c r="E66">
        <f>SUM(E64:E65)</f>
        <v>14656.3</v>
      </c>
    </row>
  </sheetData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="75" zoomScaleNormal="75" workbookViewId="0" topLeftCell="A1">
      <selection activeCell="E2" sqref="E2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13" t="s">
        <v>223</v>
      </c>
    </row>
    <row r="3" spans="1:5" ht="15.75">
      <c r="A3" s="17"/>
      <c r="D3" s="18"/>
      <c r="E3" s="114" t="s">
        <v>189</v>
      </c>
    </row>
    <row r="4" spans="4:5" ht="18" customHeight="1">
      <c r="D4" s="19"/>
      <c r="E4" s="114" t="s">
        <v>173</v>
      </c>
    </row>
    <row r="5" s="21" customFormat="1" ht="15">
      <c r="E5" s="114" t="s">
        <v>203</v>
      </c>
    </row>
    <row r="6" spans="1:6" s="21" customFormat="1" ht="15.75">
      <c r="A6" s="9" t="s">
        <v>198</v>
      </c>
      <c r="F6" s="113"/>
    </row>
    <row r="7" spans="1:6" s="21" customFormat="1" ht="15.75">
      <c r="A7" s="9" t="s">
        <v>206</v>
      </c>
      <c r="F7" s="113"/>
    </row>
    <row r="8" spans="1:5" ht="15.75">
      <c r="A8" t="s">
        <v>205</v>
      </c>
      <c r="E8" s="18" t="s">
        <v>174</v>
      </c>
    </row>
    <row r="9" spans="1:5" ht="12.75" customHeight="1">
      <c r="A9" s="164" t="s">
        <v>46</v>
      </c>
      <c r="B9" s="162" t="s">
        <v>47</v>
      </c>
      <c r="C9" s="162" t="s">
        <v>43</v>
      </c>
      <c r="D9" s="162" t="s">
        <v>48</v>
      </c>
      <c r="E9" s="162" t="s">
        <v>49</v>
      </c>
    </row>
    <row r="10" spans="1:5" ht="12.75" customHeight="1">
      <c r="A10" s="165"/>
      <c r="B10" s="163"/>
      <c r="C10" s="163"/>
      <c r="D10" s="163"/>
      <c r="E10" s="163"/>
    </row>
    <row r="11" spans="1:5" ht="15">
      <c r="A11" s="145" t="s">
        <v>50</v>
      </c>
      <c r="B11" s="128">
        <v>100</v>
      </c>
      <c r="C11" s="129"/>
      <c r="D11" s="129"/>
      <c r="E11" s="130">
        <f>E12+E16+E30+E50+E44+E54</f>
        <v>28831.300000000003</v>
      </c>
    </row>
    <row r="12" spans="1:5" s="112" customFormat="1" ht="30.75" customHeight="1">
      <c r="A12" s="136" t="s">
        <v>51</v>
      </c>
      <c r="B12" s="137">
        <v>102</v>
      </c>
      <c r="C12" s="138"/>
      <c r="D12" s="138"/>
      <c r="E12" s="139">
        <f>E13</f>
        <v>1044.3</v>
      </c>
    </row>
    <row r="13" spans="1:5" ht="18.75" customHeight="1">
      <c r="A13" s="116" t="s">
        <v>166</v>
      </c>
      <c r="B13" s="25">
        <v>102</v>
      </c>
      <c r="C13" s="26" t="s">
        <v>52</v>
      </c>
      <c r="D13" s="26"/>
      <c r="E13" s="27">
        <f>E15</f>
        <v>1044.3</v>
      </c>
    </row>
    <row r="14" spans="1:5" ht="27" customHeight="1">
      <c r="A14" s="116" t="s">
        <v>209</v>
      </c>
      <c r="B14" s="30">
        <v>102</v>
      </c>
      <c r="C14" s="150" t="s">
        <v>52</v>
      </c>
      <c r="D14" s="148" t="s">
        <v>210</v>
      </c>
      <c r="E14" s="27">
        <f>E15</f>
        <v>1044.3</v>
      </c>
    </row>
    <row r="15" spans="1:5" ht="19.5" customHeight="1">
      <c r="A15" s="116" t="s">
        <v>190</v>
      </c>
      <c r="B15" s="25">
        <v>102</v>
      </c>
      <c r="C15" s="26" t="s">
        <v>52</v>
      </c>
      <c r="D15" s="26" t="s">
        <v>191</v>
      </c>
      <c r="E15" s="27">
        <v>1044.3</v>
      </c>
    </row>
    <row r="16" spans="1:5" s="112" customFormat="1" ht="33" customHeight="1">
      <c r="A16" s="136" t="s">
        <v>53</v>
      </c>
      <c r="B16" s="140">
        <v>103</v>
      </c>
      <c r="C16" s="138"/>
      <c r="D16" s="138"/>
      <c r="E16" s="139">
        <f>E17+E20+E23</f>
        <v>3841.1</v>
      </c>
    </row>
    <row r="17" spans="1:5" ht="17.25" customHeight="1">
      <c r="A17" s="116" t="s">
        <v>168</v>
      </c>
      <c r="B17" s="25">
        <v>103</v>
      </c>
      <c r="C17" s="26" t="s">
        <v>54</v>
      </c>
      <c r="D17" s="26"/>
      <c r="E17" s="27">
        <f>E19</f>
        <v>897.3</v>
      </c>
    </row>
    <row r="18" spans="1:5" ht="27" customHeight="1">
      <c r="A18" s="116" t="s">
        <v>209</v>
      </c>
      <c r="B18" s="25">
        <v>103</v>
      </c>
      <c r="C18" s="26" t="s">
        <v>54</v>
      </c>
      <c r="D18" s="26" t="s">
        <v>210</v>
      </c>
      <c r="E18" s="27">
        <f>E19</f>
        <v>897.3</v>
      </c>
    </row>
    <row r="19" spans="1:5" ht="16.5" customHeight="1">
      <c r="A19" s="116" t="s">
        <v>190</v>
      </c>
      <c r="B19" s="25">
        <v>103</v>
      </c>
      <c r="C19" s="26" t="s">
        <v>54</v>
      </c>
      <c r="D19" s="26" t="s">
        <v>191</v>
      </c>
      <c r="E19" s="27">
        <v>897.3</v>
      </c>
    </row>
    <row r="20" spans="1:5" ht="19.5" customHeight="1">
      <c r="A20" s="116" t="s">
        <v>55</v>
      </c>
      <c r="B20" s="25">
        <v>103</v>
      </c>
      <c r="C20" s="26" t="s">
        <v>56</v>
      </c>
      <c r="D20" s="26"/>
      <c r="E20" s="27">
        <f>E22</f>
        <v>239.2</v>
      </c>
    </row>
    <row r="21" spans="1:5" ht="29.25" customHeight="1">
      <c r="A21" s="116" t="s">
        <v>209</v>
      </c>
      <c r="B21" s="151">
        <v>103</v>
      </c>
      <c r="C21" s="26" t="s">
        <v>56</v>
      </c>
      <c r="D21" s="148" t="s">
        <v>210</v>
      </c>
      <c r="E21" s="27">
        <f>E22</f>
        <v>239.2</v>
      </c>
    </row>
    <row r="22" spans="1:5" ht="21" customHeight="1">
      <c r="A22" s="116" t="s">
        <v>190</v>
      </c>
      <c r="B22" s="30">
        <v>103</v>
      </c>
      <c r="C22" s="26" t="s">
        <v>56</v>
      </c>
      <c r="D22" s="26" t="s">
        <v>191</v>
      </c>
      <c r="E22" s="27">
        <v>239.2</v>
      </c>
    </row>
    <row r="23" spans="1:5" ht="16.5" customHeight="1">
      <c r="A23" s="116" t="s">
        <v>57</v>
      </c>
      <c r="B23" s="25">
        <v>103</v>
      </c>
      <c r="C23" s="26" t="s">
        <v>58</v>
      </c>
      <c r="D23" s="26"/>
      <c r="E23" s="27">
        <f>E24+E27+E29</f>
        <v>2704.6</v>
      </c>
    </row>
    <row r="24" spans="1:5" ht="25.5" customHeight="1">
      <c r="A24" s="116" t="s">
        <v>209</v>
      </c>
      <c r="B24" s="25">
        <v>103</v>
      </c>
      <c r="C24" s="26" t="s">
        <v>58</v>
      </c>
      <c r="D24" s="26" t="s">
        <v>210</v>
      </c>
      <c r="E24" s="27">
        <f>E25</f>
        <v>2604.2</v>
      </c>
    </row>
    <row r="25" spans="1:5" ht="21.75" customHeight="1">
      <c r="A25" s="116" t="s">
        <v>190</v>
      </c>
      <c r="B25" s="25">
        <v>103</v>
      </c>
      <c r="C25" s="26" t="s">
        <v>58</v>
      </c>
      <c r="D25" s="26" t="s">
        <v>191</v>
      </c>
      <c r="E25" s="27">
        <v>2604.2</v>
      </c>
    </row>
    <row r="26" spans="1:5" ht="21.75" customHeight="1">
      <c r="A26" s="116" t="s">
        <v>211</v>
      </c>
      <c r="B26" s="25">
        <v>103</v>
      </c>
      <c r="C26" s="26" t="s">
        <v>58</v>
      </c>
      <c r="D26" s="26" t="s">
        <v>212</v>
      </c>
      <c r="E26" s="27">
        <f>E27</f>
        <v>99.4</v>
      </c>
    </row>
    <row r="27" spans="1:5" ht="19.5" customHeight="1">
      <c r="A27" s="116" t="s">
        <v>192</v>
      </c>
      <c r="B27" s="25">
        <v>103</v>
      </c>
      <c r="C27" s="26" t="s">
        <v>58</v>
      </c>
      <c r="D27" s="26" t="s">
        <v>139</v>
      </c>
      <c r="E27" s="27">
        <v>99.4</v>
      </c>
    </row>
    <row r="28" spans="1:5" ht="19.5" customHeight="1">
      <c r="A28" s="116" t="s">
        <v>213</v>
      </c>
      <c r="B28" s="25">
        <v>103</v>
      </c>
      <c r="C28" s="26" t="s">
        <v>58</v>
      </c>
      <c r="D28" s="26" t="s">
        <v>214</v>
      </c>
      <c r="E28" s="27">
        <f>E29</f>
        <v>1</v>
      </c>
    </row>
    <row r="29" spans="1:5" ht="17.25" customHeight="1">
      <c r="A29" s="117" t="s">
        <v>193</v>
      </c>
      <c r="B29" s="25">
        <v>103</v>
      </c>
      <c r="C29" s="26" t="s">
        <v>58</v>
      </c>
      <c r="D29" s="26" t="s">
        <v>140</v>
      </c>
      <c r="E29" s="27">
        <v>1</v>
      </c>
    </row>
    <row r="30" spans="1:5" s="112" customFormat="1" ht="36" customHeight="1">
      <c r="A30" s="136" t="s">
        <v>60</v>
      </c>
      <c r="B30" s="140">
        <v>104</v>
      </c>
      <c r="C30" s="138"/>
      <c r="D30" s="138"/>
      <c r="E30" s="139">
        <f>E31+E34+E41</f>
        <v>17055.4</v>
      </c>
    </row>
    <row r="31" spans="1:5" ht="24.75" customHeight="1">
      <c r="A31" s="146" t="s">
        <v>167</v>
      </c>
      <c r="B31" s="25">
        <v>104</v>
      </c>
      <c r="C31" s="26" t="s">
        <v>61</v>
      </c>
      <c r="D31" s="26"/>
      <c r="E31" s="27">
        <f>E32</f>
        <v>1044.3</v>
      </c>
    </row>
    <row r="32" spans="1:5" ht="28.5" customHeight="1">
      <c r="A32" s="116" t="s">
        <v>209</v>
      </c>
      <c r="B32" s="25">
        <v>104</v>
      </c>
      <c r="C32" s="26" t="s">
        <v>61</v>
      </c>
      <c r="D32" s="26" t="s">
        <v>210</v>
      </c>
      <c r="E32" s="27">
        <f>E33</f>
        <v>1044.3</v>
      </c>
    </row>
    <row r="33" spans="1:5" ht="21.75" customHeight="1">
      <c r="A33" s="116" t="s">
        <v>190</v>
      </c>
      <c r="B33" s="25">
        <v>104</v>
      </c>
      <c r="C33" s="26" t="s">
        <v>61</v>
      </c>
      <c r="D33" s="26" t="s">
        <v>191</v>
      </c>
      <c r="E33" s="27">
        <v>1044.3</v>
      </c>
    </row>
    <row r="34" spans="1:5" ht="18.75" customHeight="1">
      <c r="A34" s="116" t="s">
        <v>62</v>
      </c>
      <c r="B34" s="25">
        <v>104</v>
      </c>
      <c r="C34" s="26" t="s">
        <v>63</v>
      </c>
      <c r="D34" s="108"/>
      <c r="E34" s="27">
        <f>E35+E38+E40</f>
        <v>16005.800000000001</v>
      </c>
    </row>
    <row r="35" spans="1:5" ht="27" customHeight="1">
      <c r="A35" s="116" t="s">
        <v>209</v>
      </c>
      <c r="B35" s="25">
        <v>104</v>
      </c>
      <c r="C35" s="26" t="s">
        <v>63</v>
      </c>
      <c r="D35" s="26" t="s">
        <v>210</v>
      </c>
      <c r="E35" s="27">
        <f>E36</f>
        <v>14988.7</v>
      </c>
    </row>
    <row r="36" spans="1:5" ht="21" customHeight="1">
      <c r="A36" s="116" t="s">
        <v>190</v>
      </c>
      <c r="B36" s="25">
        <v>104</v>
      </c>
      <c r="C36" s="26" t="s">
        <v>63</v>
      </c>
      <c r="D36" s="26" t="s">
        <v>191</v>
      </c>
      <c r="E36" s="27">
        <v>14988.7</v>
      </c>
    </row>
    <row r="37" spans="1:5" ht="18" customHeight="1">
      <c r="A37" s="116" t="s">
        <v>211</v>
      </c>
      <c r="B37" s="25">
        <v>104</v>
      </c>
      <c r="C37" s="26" t="s">
        <v>63</v>
      </c>
      <c r="D37" s="26" t="s">
        <v>212</v>
      </c>
      <c r="E37" s="27">
        <f>E38</f>
        <v>1000.2</v>
      </c>
    </row>
    <row r="38" spans="1:5" ht="18.75" customHeight="1">
      <c r="A38" s="116" t="s">
        <v>192</v>
      </c>
      <c r="B38" s="25">
        <v>104</v>
      </c>
      <c r="C38" s="26" t="s">
        <v>63</v>
      </c>
      <c r="D38" s="26" t="s">
        <v>139</v>
      </c>
      <c r="E38" s="27">
        <v>1000.2</v>
      </c>
    </row>
    <row r="39" spans="1:5" ht="18.75" customHeight="1">
      <c r="A39" s="116" t="s">
        <v>213</v>
      </c>
      <c r="B39" s="25">
        <v>104</v>
      </c>
      <c r="C39" s="26" t="s">
        <v>63</v>
      </c>
      <c r="D39" s="26" t="s">
        <v>214</v>
      </c>
      <c r="E39" s="27">
        <f>E40</f>
        <v>16.9</v>
      </c>
    </row>
    <row r="40" spans="1:5" ht="17.25" customHeight="1">
      <c r="A40" s="116" t="s">
        <v>141</v>
      </c>
      <c r="B40" s="25">
        <v>104</v>
      </c>
      <c r="C40" s="26" t="s">
        <v>63</v>
      </c>
      <c r="D40" s="26" t="s">
        <v>140</v>
      </c>
      <c r="E40" s="103">
        <v>16.9</v>
      </c>
    </row>
    <row r="41" spans="1:5" ht="24" customHeight="1">
      <c r="A41" s="118" t="s">
        <v>186</v>
      </c>
      <c r="B41" s="25">
        <v>104</v>
      </c>
      <c r="C41" s="26" t="s">
        <v>187</v>
      </c>
      <c r="D41" s="26"/>
      <c r="E41" s="27">
        <f>E42</f>
        <v>5.3</v>
      </c>
    </row>
    <row r="42" spans="1:5" ht="20.25" customHeight="1">
      <c r="A42" s="116" t="s">
        <v>211</v>
      </c>
      <c r="B42" s="25">
        <v>104</v>
      </c>
      <c r="C42" s="26" t="s">
        <v>187</v>
      </c>
      <c r="D42" s="26" t="s">
        <v>212</v>
      </c>
      <c r="E42" s="27">
        <f>E43</f>
        <v>5.3</v>
      </c>
    </row>
    <row r="43" spans="1:5" ht="21.75" customHeight="1">
      <c r="A43" s="116" t="s">
        <v>192</v>
      </c>
      <c r="B43" s="25">
        <v>104</v>
      </c>
      <c r="C43" s="26" t="s">
        <v>187</v>
      </c>
      <c r="D43" s="26" t="s">
        <v>139</v>
      </c>
      <c r="E43" s="27">
        <v>5.3</v>
      </c>
    </row>
    <row r="44" spans="1:5" s="10" customFormat="1" ht="18.75" customHeight="1">
      <c r="A44" s="141" t="s">
        <v>180</v>
      </c>
      <c r="B44" s="140">
        <v>107</v>
      </c>
      <c r="C44" s="138"/>
      <c r="D44" s="138"/>
      <c r="E44" s="139">
        <f>E45</f>
        <v>4668.5</v>
      </c>
    </row>
    <row r="45" spans="1:5" s="20" customFormat="1" ht="18.75" customHeight="1">
      <c r="A45" s="117" t="s">
        <v>195</v>
      </c>
      <c r="B45" s="28">
        <v>107</v>
      </c>
      <c r="C45" s="23" t="s">
        <v>181</v>
      </c>
      <c r="D45" s="23"/>
      <c r="E45" s="24">
        <f>E47+E49</f>
        <v>4668.5</v>
      </c>
    </row>
    <row r="46" spans="1:5" s="20" customFormat="1" ht="25.5" customHeight="1">
      <c r="A46" s="116" t="s">
        <v>209</v>
      </c>
      <c r="B46" s="25">
        <v>107</v>
      </c>
      <c r="C46" s="26" t="s">
        <v>181</v>
      </c>
      <c r="D46" s="23" t="s">
        <v>210</v>
      </c>
      <c r="E46" s="24">
        <f>E47</f>
        <v>3561.2</v>
      </c>
    </row>
    <row r="47" spans="1:5" ht="18.75" customHeight="1">
      <c r="A47" s="116" t="s">
        <v>190</v>
      </c>
      <c r="B47" s="25">
        <v>107</v>
      </c>
      <c r="C47" s="26" t="s">
        <v>181</v>
      </c>
      <c r="D47" s="26" t="s">
        <v>191</v>
      </c>
      <c r="E47" s="27">
        <v>3561.2</v>
      </c>
    </row>
    <row r="48" spans="1:5" ht="18.75" customHeight="1">
      <c r="A48" s="116" t="s">
        <v>211</v>
      </c>
      <c r="B48" s="25">
        <v>107</v>
      </c>
      <c r="C48" s="26" t="s">
        <v>181</v>
      </c>
      <c r="D48" s="26" t="s">
        <v>212</v>
      </c>
      <c r="E48" s="27">
        <f>E49</f>
        <v>1107.3</v>
      </c>
    </row>
    <row r="49" spans="1:5" ht="18.75" customHeight="1">
      <c r="A49" s="116" t="s">
        <v>192</v>
      </c>
      <c r="B49" s="25">
        <v>107</v>
      </c>
      <c r="C49" s="26" t="s">
        <v>181</v>
      </c>
      <c r="D49" s="26" t="s">
        <v>139</v>
      </c>
      <c r="E49" s="27">
        <v>1107.3</v>
      </c>
    </row>
    <row r="50" spans="1:5" ht="21" customHeight="1">
      <c r="A50" s="119" t="s">
        <v>11</v>
      </c>
      <c r="B50" s="28">
        <v>111</v>
      </c>
      <c r="C50" s="23"/>
      <c r="D50" s="23"/>
      <c r="E50" s="24">
        <f>E51</f>
        <v>1246</v>
      </c>
    </row>
    <row r="51" spans="1:5" ht="20.25" customHeight="1">
      <c r="A51" s="120" t="s">
        <v>90</v>
      </c>
      <c r="B51" s="25">
        <v>111</v>
      </c>
      <c r="C51" s="26" t="s">
        <v>64</v>
      </c>
      <c r="D51" s="26"/>
      <c r="E51" s="27">
        <f>E52</f>
        <v>1246</v>
      </c>
    </row>
    <row r="52" spans="1:5" ht="18" customHeight="1">
      <c r="A52" s="116" t="s">
        <v>213</v>
      </c>
      <c r="B52" s="25">
        <v>111</v>
      </c>
      <c r="C52" s="26" t="s">
        <v>64</v>
      </c>
      <c r="D52" s="26" t="s">
        <v>214</v>
      </c>
      <c r="E52" s="27">
        <f>E53</f>
        <v>1246</v>
      </c>
    </row>
    <row r="53" spans="1:5" ht="14.25">
      <c r="A53" s="120" t="s">
        <v>142</v>
      </c>
      <c r="B53" s="25">
        <v>111</v>
      </c>
      <c r="C53" s="26" t="s">
        <v>64</v>
      </c>
      <c r="D53" s="26" t="s">
        <v>143</v>
      </c>
      <c r="E53" s="27">
        <v>1246</v>
      </c>
    </row>
    <row r="54" spans="1:5" s="112" customFormat="1" ht="18.75" customHeight="1">
      <c r="A54" s="142" t="s">
        <v>12</v>
      </c>
      <c r="B54" s="140">
        <v>113</v>
      </c>
      <c r="C54" s="138"/>
      <c r="D54" s="138"/>
      <c r="E54" s="139">
        <f>E55++E64+E58+E61+E67+E70+E73</f>
        <v>976</v>
      </c>
    </row>
    <row r="55" spans="1:5" ht="17.25" customHeight="1">
      <c r="A55" s="117" t="s">
        <v>59</v>
      </c>
      <c r="B55" s="25">
        <v>113</v>
      </c>
      <c r="C55" s="26" t="s">
        <v>199</v>
      </c>
      <c r="D55" s="26"/>
      <c r="E55" s="27">
        <f>E56</f>
        <v>72</v>
      </c>
    </row>
    <row r="56" spans="1:5" ht="17.25" customHeight="1">
      <c r="A56" s="116" t="s">
        <v>213</v>
      </c>
      <c r="B56" s="25">
        <v>113</v>
      </c>
      <c r="C56" s="26" t="s">
        <v>199</v>
      </c>
      <c r="D56" s="26" t="s">
        <v>214</v>
      </c>
      <c r="E56" s="27">
        <f>E57</f>
        <v>72</v>
      </c>
    </row>
    <row r="57" spans="1:5" ht="18.75" customHeight="1">
      <c r="A57" s="117" t="s">
        <v>193</v>
      </c>
      <c r="B57" s="25">
        <v>113</v>
      </c>
      <c r="C57" s="26" t="s">
        <v>199</v>
      </c>
      <c r="D57" s="26" t="s">
        <v>140</v>
      </c>
      <c r="E57" s="27">
        <v>72</v>
      </c>
    </row>
    <row r="58" spans="1:5" ht="28.5" customHeight="1">
      <c r="A58" s="116" t="s">
        <v>88</v>
      </c>
      <c r="B58" s="25">
        <v>113</v>
      </c>
      <c r="C58" s="26" t="s">
        <v>89</v>
      </c>
      <c r="D58" s="26"/>
      <c r="E58" s="27">
        <f>E59</f>
        <v>242</v>
      </c>
    </row>
    <row r="59" spans="1:5" ht="17.25" customHeight="1">
      <c r="A59" s="117" t="s">
        <v>216</v>
      </c>
      <c r="B59" s="25">
        <v>113</v>
      </c>
      <c r="C59" s="26" t="s">
        <v>89</v>
      </c>
      <c r="D59" s="26" t="s">
        <v>215</v>
      </c>
      <c r="E59" s="27">
        <f>E60</f>
        <v>242</v>
      </c>
    </row>
    <row r="60" spans="1:5" ht="19.5" customHeight="1">
      <c r="A60" s="116" t="s">
        <v>144</v>
      </c>
      <c r="B60" s="25">
        <v>113</v>
      </c>
      <c r="C60" s="26" t="s">
        <v>89</v>
      </c>
      <c r="D60" s="26" t="s">
        <v>137</v>
      </c>
      <c r="E60" s="103">
        <v>242</v>
      </c>
    </row>
    <row r="61" spans="1:5" ht="18.75" customHeight="1">
      <c r="A61" s="121" t="s">
        <v>65</v>
      </c>
      <c r="B61" s="25">
        <v>113</v>
      </c>
      <c r="C61" s="26" t="s">
        <v>66</v>
      </c>
      <c r="D61" s="26"/>
      <c r="E61" s="27">
        <f>E62</f>
        <v>305</v>
      </c>
    </row>
    <row r="62" spans="1:5" ht="18.75" customHeight="1">
      <c r="A62" s="116" t="s">
        <v>211</v>
      </c>
      <c r="B62" s="25">
        <v>113</v>
      </c>
      <c r="C62" s="26" t="s">
        <v>66</v>
      </c>
      <c r="D62" s="26" t="s">
        <v>212</v>
      </c>
      <c r="E62" s="27">
        <f>E63</f>
        <v>305</v>
      </c>
    </row>
    <row r="63" spans="1:5" ht="18.75" customHeight="1">
      <c r="A63" s="116" t="s">
        <v>192</v>
      </c>
      <c r="B63" s="25">
        <v>113</v>
      </c>
      <c r="C63" s="26" t="s">
        <v>66</v>
      </c>
      <c r="D63" s="26" t="s">
        <v>139</v>
      </c>
      <c r="E63" s="27">
        <v>305</v>
      </c>
    </row>
    <row r="64" spans="1:5" ht="23.25" customHeight="1">
      <c r="A64" s="122" t="s">
        <v>67</v>
      </c>
      <c r="B64" s="25">
        <v>113</v>
      </c>
      <c r="C64" s="26" t="s">
        <v>68</v>
      </c>
      <c r="D64" s="26"/>
      <c r="E64" s="27">
        <f>E65</f>
        <v>97</v>
      </c>
    </row>
    <row r="65" spans="1:5" ht="20.25" customHeight="1">
      <c r="A65" s="116" t="s">
        <v>211</v>
      </c>
      <c r="B65" s="25"/>
      <c r="C65" s="26"/>
      <c r="D65" s="26" t="s">
        <v>212</v>
      </c>
      <c r="E65" s="27">
        <f>E66</f>
        <v>97</v>
      </c>
    </row>
    <row r="66" spans="1:5" ht="15.75" customHeight="1">
      <c r="A66" s="117" t="s">
        <v>192</v>
      </c>
      <c r="B66" s="25">
        <v>113</v>
      </c>
      <c r="C66" s="26" t="s">
        <v>68</v>
      </c>
      <c r="D66" s="26" t="s">
        <v>139</v>
      </c>
      <c r="E66" s="27">
        <v>97</v>
      </c>
    </row>
    <row r="67" spans="1:5" ht="47.25" customHeight="1">
      <c r="A67" s="116" t="s">
        <v>221</v>
      </c>
      <c r="B67" s="25">
        <v>113</v>
      </c>
      <c r="C67" s="26" t="s">
        <v>222</v>
      </c>
      <c r="D67" s="26"/>
      <c r="E67" s="27">
        <f>E68</f>
        <v>100</v>
      </c>
    </row>
    <row r="68" spans="1:5" ht="18.75" customHeight="1">
      <c r="A68" s="117" t="s">
        <v>211</v>
      </c>
      <c r="B68" s="25">
        <v>113</v>
      </c>
      <c r="C68" s="26" t="s">
        <v>222</v>
      </c>
      <c r="D68" s="26" t="s">
        <v>212</v>
      </c>
      <c r="E68" s="27">
        <f>E69</f>
        <v>100</v>
      </c>
    </row>
    <row r="69" spans="1:5" ht="18.75" customHeight="1">
      <c r="A69" s="116" t="s">
        <v>192</v>
      </c>
      <c r="B69" s="25">
        <v>113</v>
      </c>
      <c r="C69" s="26" t="s">
        <v>222</v>
      </c>
      <c r="D69" s="26" t="s">
        <v>139</v>
      </c>
      <c r="E69" s="27">
        <v>100</v>
      </c>
    </row>
    <row r="70" spans="1:5" ht="19.5" customHeight="1">
      <c r="A70" s="121" t="s">
        <v>125</v>
      </c>
      <c r="B70" s="25">
        <v>113</v>
      </c>
      <c r="C70" s="26" t="s">
        <v>83</v>
      </c>
      <c r="D70" s="26"/>
      <c r="E70" s="27">
        <f>E71</f>
        <v>130</v>
      </c>
    </row>
    <row r="71" spans="1:5" ht="19.5" customHeight="1">
      <c r="A71" s="116" t="s">
        <v>211</v>
      </c>
      <c r="B71" s="25"/>
      <c r="C71" s="26"/>
      <c r="D71" s="26" t="s">
        <v>212</v>
      </c>
      <c r="E71" s="27">
        <f>E72</f>
        <v>130</v>
      </c>
    </row>
    <row r="72" spans="1:5" ht="19.5" customHeight="1">
      <c r="A72" s="116" t="s">
        <v>192</v>
      </c>
      <c r="B72" s="25">
        <v>113</v>
      </c>
      <c r="C72" s="26" t="s">
        <v>83</v>
      </c>
      <c r="D72" s="26" t="s">
        <v>139</v>
      </c>
      <c r="E72" s="27">
        <v>130</v>
      </c>
    </row>
    <row r="73" spans="1:5" ht="30.75" customHeight="1">
      <c r="A73" s="116" t="s">
        <v>131</v>
      </c>
      <c r="B73" s="30">
        <v>113</v>
      </c>
      <c r="C73" s="26" t="s">
        <v>130</v>
      </c>
      <c r="D73" s="26"/>
      <c r="E73" s="27">
        <f>E74</f>
        <v>30</v>
      </c>
    </row>
    <row r="74" spans="1:5" ht="18.75" customHeight="1">
      <c r="A74" s="116" t="s">
        <v>211</v>
      </c>
      <c r="B74" s="30"/>
      <c r="C74" s="26"/>
      <c r="D74" s="26" t="s">
        <v>212</v>
      </c>
      <c r="E74" s="27">
        <f>E75</f>
        <v>30</v>
      </c>
    </row>
    <row r="75" spans="1:5" ht="18.75" customHeight="1">
      <c r="A75" s="116" t="s">
        <v>192</v>
      </c>
      <c r="B75" s="30">
        <v>113</v>
      </c>
      <c r="C75" s="26" t="s">
        <v>130</v>
      </c>
      <c r="D75" s="26" t="s">
        <v>139</v>
      </c>
      <c r="E75" s="27">
        <v>30</v>
      </c>
    </row>
    <row r="76" spans="1:5" ht="18.75" customHeight="1">
      <c r="A76" s="131" t="s">
        <v>69</v>
      </c>
      <c r="B76" s="132">
        <v>300</v>
      </c>
      <c r="C76" s="133"/>
      <c r="D76" s="133"/>
      <c r="E76" s="134">
        <f>E77</f>
        <v>101</v>
      </c>
    </row>
    <row r="77" spans="1:5" ht="23.25" customHeight="1">
      <c r="A77" s="123" t="s">
        <v>92</v>
      </c>
      <c r="B77" s="22">
        <v>309</v>
      </c>
      <c r="C77" s="23"/>
      <c r="D77" s="23"/>
      <c r="E77" s="24">
        <f>E78</f>
        <v>101</v>
      </c>
    </row>
    <row r="78" spans="1:5" ht="36" customHeight="1">
      <c r="A78" s="118" t="s">
        <v>70</v>
      </c>
      <c r="B78" s="30">
        <v>309</v>
      </c>
      <c r="C78" s="26" t="s">
        <v>71</v>
      </c>
      <c r="D78" s="26"/>
      <c r="E78" s="27">
        <f>E79</f>
        <v>101</v>
      </c>
    </row>
    <row r="79" spans="1:5" ht="21" customHeight="1">
      <c r="A79" s="116" t="s">
        <v>211</v>
      </c>
      <c r="B79" s="30"/>
      <c r="C79" s="26"/>
      <c r="D79" s="26" t="s">
        <v>212</v>
      </c>
      <c r="E79" s="27">
        <f>E80</f>
        <v>101</v>
      </c>
    </row>
    <row r="80" spans="1:5" ht="16.5" customHeight="1">
      <c r="A80" s="116" t="s">
        <v>192</v>
      </c>
      <c r="B80" s="30">
        <v>309</v>
      </c>
      <c r="C80" s="26" t="s">
        <v>71</v>
      </c>
      <c r="D80" s="26" t="s">
        <v>139</v>
      </c>
      <c r="E80" s="27">
        <v>101</v>
      </c>
    </row>
    <row r="81" spans="1:5" s="112" customFormat="1" ht="18" customHeight="1">
      <c r="A81" s="131" t="s">
        <v>94</v>
      </c>
      <c r="B81" s="132">
        <v>400</v>
      </c>
      <c r="C81" s="133"/>
      <c r="D81" s="133"/>
      <c r="E81" s="134">
        <f>E82</f>
        <v>296.4</v>
      </c>
    </row>
    <row r="82" spans="1:5" ht="17.25" customHeight="1">
      <c r="A82" s="119" t="s">
        <v>95</v>
      </c>
      <c r="B82" s="22">
        <v>401</v>
      </c>
      <c r="C82" s="23"/>
      <c r="D82" s="23"/>
      <c r="E82" s="24">
        <f>E83</f>
        <v>296.4</v>
      </c>
    </row>
    <row r="83" spans="1:5" s="19" customFormat="1" ht="27.75" customHeight="1">
      <c r="A83" s="116" t="s">
        <v>96</v>
      </c>
      <c r="B83" s="30">
        <v>401</v>
      </c>
      <c r="C83" s="26" t="s">
        <v>97</v>
      </c>
      <c r="D83" s="26"/>
      <c r="E83" s="27">
        <f>E84</f>
        <v>296.4</v>
      </c>
    </row>
    <row r="84" spans="1:5" s="19" customFormat="1" ht="18.75" customHeight="1">
      <c r="A84" s="116" t="s">
        <v>213</v>
      </c>
      <c r="B84" s="30"/>
      <c r="C84" s="26"/>
      <c r="D84" s="26" t="s">
        <v>214</v>
      </c>
      <c r="E84" s="27">
        <f>E85</f>
        <v>296.4</v>
      </c>
    </row>
    <row r="85" spans="1:5" ht="19.5" customHeight="1">
      <c r="A85" s="116" t="s">
        <v>145</v>
      </c>
      <c r="B85" s="30">
        <v>401</v>
      </c>
      <c r="C85" s="26" t="s">
        <v>97</v>
      </c>
      <c r="D85" s="26" t="s">
        <v>138</v>
      </c>
      <c r="E85" s="103">
        <v>296.4</v>
      </c>
    </row>
    <row r="86" spans="1:5" ht="18" customHeight="1">
      <c r="A86" s="131" t="s">
        <v>72</v>
      </c>
      <c r="B86" s="132">
        <v>500</v>
      </c>
      <c r="C86" s="133"/>
      <c r="D86" s="133"/>
      <c r="E86" s="134">
        <f>E87</f>
        <v>55932.7</v>
      </c>
    </row>
    <row r="87" spans="1:5" ht="17.25" customHeight="1">
      <c r="A87" s="119" t="s">
        <v>29</v>
      </c>
      <c r="B87" s="22">
        <v>503</v>
      </c>
      <c r="C87" s="23"/>
      <c r="D87" s="23"/>
      <c r="E87" s="24">
        <f>E88+E91+E94+E97++E100+E103+E106+E109+E115+E118+E112</f>
        <v>55932.7</v>
      </c>
    </row>
    <row r="88" spans="1:5" ht="33.75" customHeight="1">
      <c r="A88" s="118" t="s">
        <v>81</v>
      </c>
      <c r="B88" s="30">
        <v>503</v>
      </c>
      <c r="C88" s="26" t="s">
        <v>38</v>
      </c>
      <c r="D88" s="26"/>
      <c r="E88" s="27">
        <f>E90</f>
        <v>19082</v>
      </c>
    </row>
    <row r="89" spans="1:5" ht="18.75" customHeight="1">
      <c r="A89" s="116" t="s">
        <v>211</v>
      </c>
      <c r="B89" s="30">
        <v>503</v>
      </c>
      <c r="C89" s="26" t="s">
        <v>38</v>
      </c>
      <c r="D89" s="26" t="s">
        <v>212</v>
      </c>
      <c r="E89" s="27">
        <f>E90</f>
        <v>19082</v>
      </c>
    </row>
    <row r="90" spans="1:5" ht="16.5" customHeight="1">
      <c r="A90" s="116" t="s">
        <v>192</v>
      </c>
      <c r="B90" s="30">
        <v>503</v>
      </c>
      <c r="C90" s="26" t="s">
        <v>38</v>
      </c>
      <c r="D90" s="26" t="s">
        <v>139</v>
      </c>
      <c r="E90" s="27">
        <v>19082</v>
      </c>
    </row>
    <row r="91" spans="1:5" ht="18" customHeight="1">
      <c r="A91" s="124" t="s">
        <v>44</v>
      </c>
      <c r="B91" s="30">
        <v>503</v>
      </c>
      <c r="C91" s="26" t="s">
        <v>73</v>
      </c>
      <c r="D91" s="26"/>
      <c r="E91" s="27">
        <f>E92</f>
        <v>9207</v>
      </c>
    </row>
    <row r="92" spans="1:5" ht="18" customHeight="1">
      <c r="A92" s="116" t="s">
        <v>211</v>
      </c>
      <c r="B92" s="30">
        <v>503</v>
      </c>
      <c r="C92" s="26" t="s">
        <v>39</v>
      </c>
      <c r="D92" s="26" t="s">
        <v>212</v>
      </c>
      <c r="E92" s="27">
        <f>E93</f>
        <v>9207</v>
      </c>
    </row>
    <row r="93" spans="1:5" ht="18.75" customHeight="1">
      <c r="A93" s="116" t="s">
        <v>192</v>
      </c>
      <c r="B93" s="30">
        <v>503</v>
      </c>
      <c r="C93" s="26" t="s">
        <v>39</v>
      </c>
      <c r="D93" s="26" t="s">
        <v>139</v>
      </c>
      <c r="E93" s="27">
        <v>9207</v>
      </c>
    </row>
    <row r="94" spans="1:5" ht="30.75" customHeight="1">
      <c r="A94" s="118" t="s">
        <v>91</v>
      </c>
      <c r="B94" s="30">
        <v>503</v>
      </c>
      <c r="C94" s="26" t="s">
        <v>40</v>
      </c>
      <c r="D94" s="26"/>
      <c r="E94" s="27">
        <f>E95</f>
        <v>603.6</v>
      </c>
    </row>
    <row r="95" spans="1:5" ht="19.5" customHeight="1">
      <c r="A95" s="116" t="s">
        <v>211</v>
      </c>
      <c r="B95" s="30">
        <v>503</v>
      </c>
      <c r="C95" s="26" t="s">
        <v>40</v>
      </c>
      <c r="D95" s="26" t="s">
        <v>212</v>
      </c>
      <c r="E95" s="27">
        <f>E96</f>
        <v>603.6</v>
      </c>
    </row>
    <row r="96" spans="1:5" ht="19.5" customHeight="1">
      <c r="A96" s="116" t="s">
        <v>192</v>
      </c>
      <c r="B96" s="30">
        <v>503</v>
      </c>
      <c r="C96" s="26" t="s">
        <v>40</v>
      </c>
      <c r="D96" s="26" t="s">
        <v>139</v>
      </c>
      <c r="E96" s="27">
        <v>603.6</v>
      </c>
    </row>
    <row r="97" spans="1:5" ht="20.25" customHeight="1">
      <c r="A97" s="116" t="s">
        <v>171</v>
      </c>
      <c r="B97" s="30">
        <v>503</v>
      </c>
      <c r="C97" s="26" t="s">
        <v>41</v>
      </c>
      <c r="D97" s="26"/>
      <c r="E97" s="27">
        <f>E98</f>
        <v>22280</v>
      </c>
    </row>
    <row r="98" spans="1:5" ht="18" customHeight="1">
      <c r="A98" s="116" t="s">
        <v>211</v>
      </c>
      <c r="B98" s="30">
        <v>503</v>
      </c>
      <c r="C98" s="26" t="s">
        <v>41</v>
      </c>
      <c r="D98" s="26" t="s">
        <v>212</v>
      </c>
      <c r="E98" s="27">
        <f>E99</f>
        <v>22280</v>
      </c>
    </row>
    <row r="99" spans="1:5" ht="16.5" customHeight="1">
      <c r="A99" s="116" t="s">
        <v>192</v>
      </c>
      <c r="B99" s="30">
        <v>503</v>
      </c>
      <c r="C99" s="26" t="s">
        <v>41</v>
      </c>
      <c r="D99" s="26" t="s">
        <v>139</v>
      </c>
      <c r="E99" s="27">
        <v>22280</v>
      </c>
    </row>
    <row r="100" spans="1:5" ht="20.25" customHeight="1">
      <c r="A100" s="116" t="s">
        <v>45</v>
      </c>
      <c r="B100" s="30">
        <v>503</v>
      </c>
      <c r="C100" s="26" t="s">
        <v>42</v>
      </c>
      <c r="D100" s="26"/>
      <c r="E100" s="27">
        <f>E101</f>
        <v>100</v>
      </c>
    </row>
    <row r="101" spans="1:5" ht="20.25" customHeight="1">
      <c r="A101" s="116" t="s">
        <v>211</v>
      </c>
      <c r="B101" s="30">
        <v>503</v>
      </c>
      <c r="C101" s="26" t="s">
        <v>42</v>
      </c>
      <c r="D101" s="26" t="s">
        <v>212</v>
      </c>
      <c r="E101" s="27">
        <f>E102</f>
        <v>100</v>
      </c>
    </row>
    <row r="102" spans="1:5" ht="19.5" customHeight="1">
      <c r="A102" s="116" t="s">
        <v>192</v>
      </c>
      <c r="B102" s="30">
        <v>503</v>
      </c>
      <c r="C102" s="26" t="s">
        <v>42</v>
      </c>
      <c r="D102" s="26" t="s">
        <v>139</v>
      </c>
      <c r="E102" s="27">
        <v>100</v>
      </c>
    </row>
    <row r="103" spans="1:5" ht="19.5" customHeight="1">
      <c r="A103" s="116" t="s">
        <v>169</v>
      </c>
      <c r="B103" s="30">
        <v>503</v>
      </c>
      <c r="C103" s="26" t="s">
        <v>158</v>
      </c>
      <c r="D103" s="26"/>
      <c r="E103" s="27">
        <f>E104</f>
        <v>500</v>
      </c>
    </row>
    <row r="104" spans="1:5" ht="19.5" customHeight="1">
      <c r="A104" s="116" t="s">
        <v>211</v>
      </c>
      <c r="B104" s="30">
        <v>503</v>
      </c>
      <c r="C104" s="26" t="s">
        <v>158</v>
      </c>
      <c r="D104" s="26" t="s">
        <v>212</v>
      </c>
      <c r="E104" s="27">
        <f>E105</f>
        <v>500</v>
      </c>
    </row>
    <row r="105" spans="1:5" ht="19.5" customHeight="1">
      <c r="A105" s="116" t="s">
        <v>192</v>
      </c>
      <c r="B105" s="30">
        <v>503</v>
      </c>
      <c r="C105" s="26" t="s">
        <v>158</v>
      </c>
      <c r="D105" s="26" t="s">
        <v>139</v>
      </c>
      <c r="E105" s="27">
        <v>500</v>
      </c>
    </row>
    <row r="106" spans="1:5" ht="19.5" customHeight="1">
      <c r="A106" s="116" t="s">
        <v>170</v>
      </c>
      <c r="B106" s="30">
        <v>503</v>
      </c>
      <c r="C106" s="26" t="s">
        <v>163</v>
      </c>
      <c r="D106" s="26"/>
      <c r="E106" s="27">
        <f>E107</f>
        <v>830</v>
      </c>
    </row>
    <row r="107" spans="1:5" ht="19.5" customHeight="1">
      <c r="A107" s="116" t="s">
        <v>211</v>
      </c>
      <c r="B107" s="30">
        <v>503</v>
      </c>
      <c r="C107" s="26" t="s">
        <v>163</v>
      </c>
      <c r="D107" s="26" t="s">
        <v>212</v>
      </c>
      <c r="E107" s="27">
        <f>E108</f>
        <v>830</v>
      </c>
    </row>
    <row r="108" spans="1:5" ht="19.5" customHeight="1">
      <c r="A108" s="116" t="s">
        <v>192</v>
      </c>
      <c r="B108" s="30">
        <v>503</v>
      </c>
      <c r="C108" s="26" t="s">
        <v>163</v>
      </c>
      <c r="D108" s="26" t="s">
        <v>139</v>
      </c>
      <c r="E108" s="27">
        <v>830</v>
      </c>
    </row>
    <row r="109" spans="1:5" ht="19.5" customHeight="1">
      <c r="A109" s="116" t="s">
        <v>179</v>
      </c>
      <c r="B109" s="30">
        <v>503</v>
      </c>
      <c r="C109" s="26" t="s">
        <v>178</v>
      </c>
      <c r="D109" s="26"/>
      <c r="E109" s="27">
        <f>E110</f>
        <v>100</v>
      </c>
    </row>
    <row r="110" spans="1:5" ht="19.5" customHeight="1">
      <c r="A110" s="116" t="s">
        <v>211</v>
      </c>
      <c r="B110" s="30">
        <v>503</v>
      </c>
      <c r="C110" s="26" t="s">
        <v>178</v>
      </c>
      <c r="D110" s="26" t="s">
        <v>212</v>
      </c>
      <c r="E110" s="27">
        <f>E111</f>
        <v>100</v>
      </c>
    </row>
    <row r="111" spans="1:5" ht="19.5" customHeight="1">
      <c r="A111" s="116" t="s">
        <v>192</v>
      </c>
      <c r="B111" s="30">
        <v>503</v>
      </c>
      <c r="C111" s="26" t="s">
        <v>178</v>
      </c>
      <c r="D111" s="26" t="s">
        <v>139</v>
      </c>
      <c r="E111" s="27">
        <v>100</v>
      </c>
    </row>
    <row r="112" spans="1:5" ht="19.5" customHeight="1">
      <c r="A112" s="116" t="s">
        <v>196</v>
      </c>
      <c r="B112" s="30">
        <v>503</v>
      </c>
      <c r="C112" s="26" t="s">
        <v>197</v>
      </c>
      <c r="D112" s="26"/>
      <c r="E112" s="27">
        <f>E113</f>
        <v>1116</v>
      </c>
    </row>
    <row r="113" spans="1:5" ht="19.5" customHeight="1">
      <c r="A113" s="116" t="s">
        <v>211</v>
      </c>
      <c r="B113" s="30">
        <v>503</v>
      </c>
      <c r="C113" s="26" t="s">
        <v>197</v>
      </c>
      <c r="D113" s="26" t="s">
        <v>212</v>
      </c>
      <c r="E113" s="27">
        <f>E114</f>
        <v>1116</v>
      </c>
    </row>
    <row r="114" spans="1:5" ht="19.5" customHeight="1">
      <c r="A114" s="116" t="s">
        <v>192</v>
      </c>
      <c r="B114" s="30">
        <v>503</v>
      </c>
      <c r="C114" s="26" t="s">
        <v>197</v>
      </c>
      <c r="D114" s="26" t="s">
        <v>139</v>
      </c>
      <c r="E114" s="27">
        <v>1116</v>
      </c>
    </row>
    <row r="115" spans="1:5" ht="36.75" customHeight="1">
      <c r="A115" s="118" t="s">
        <v>98</v>
      </c>
      <c r="B115" s="30">
        <v>503</v>
      </c>
      <c r="C115" s="26" t="s">
        <v>99</v>
      </c>
      <c r="D115" s="26"/>
      <c r="E115" s="27">
        <f>E116</f>
        <v>114.1</v>
      </c>
    </row>
    <row r="116" spans="1:5" ht="18" customHeight="1">
      <c r="A116" s="116" t="s">
        <v>211</v>
      </c>
      <c r="B116" s="30">
        <v>503</v>
      </c>
      <c r="C116" s="26" t="s">
        <v>100</v>
      </c>
      <c r="D116" s="26" t="s">
        <v>212</v>
      </c>
      <c r="E116" s="27">
        <f>E117</f>
        <v>114.1</v>
      </c>
    </row>
    <row r="117" spans="1:5" ht="16.5" customHeight="1">
      <c r="A117" s="116" t="s">
        <v>192</v>
      </c>
      <c r="B117" s="30">
        <v>503</v>
      </c>
      <c r="C117" s="26" t="s">
        <v>100</v>
      </c>
      <c r="D117" s="26" t="s">
        <v>139</v>
      </c>
      <c r="E117" s="27">
        <v>114.1</v>
      </c>
    </row>
    <row r="118" spans="1:5" ht="20.25" customHeight="1">
      <c r="A118" s="116" t="s">
        <v>101</v>
      </c>
      <c r="B118" s="30">
        <v>503</v>
      </c>
      <c r="C118" s="26" t="s">
        <v>102</v>
      </c>
      <c r="D118" s="26"/>
      <c r="E118" s="27">
        <f>E119</f>
        <v>2000</v>
      </c>
    </row>
    <row r="119" spans="1:5" ht="20.25" customHeight="1">
      <c r="A119" s="116" t="s">
        <v>211</v>
      </c>
      <c r="B119" s="30">
        <v>503</v>
      </c>
      <c r="C119" s="26" t="s">
        <v>102</v>
      </c>
      <c r="D119" s="26" t="s">
        <v>212</v>
      </c>
      <c r="E119" s="27">
        <f>E120</f>
        <v>2000</v>
      </c>
    </row>
    <row r="120" spans="1:5" ht="17.25" customHeight="1">
      <c r="A120" s="116" t="s">
        <v>192</v>
      </c>
      <c r="B120" s="30">
        <v>503</v>
      </c>
      <c r="C120" s="26" t="s">
        <v>102</v>
      </c>
      <c r="D120" s="26" t="s">
        <v>139</v>
      </c>
      <c r="E120" s="27">
        <v>2000</v>
      </c>
    </row>
    <row r="121" spans="1:5" ht="15.75" customHeight="1">
      <c r="A121" s="131" t="s">
        <v>74</v>
      </c>
      <c r="B121" s="132">
        <v>700</v>
      </c>
      <c r="C121" s="133"/>
      <c r="D121" s="133"/>
      <c r="E121" s="134">
        <f>E122+E126</f>
        <v>1722</v>
      </c>
    </row>
    <row r="122" spans="1:5" s="19" customFormat="1" ht="15.75" customHeight="1">
      <c r="A122" s="116" t="s">
        <v>194</v>
      </c>
      <c r="B122" s="30">
        <v>705</v>
      </c>
      <c r="C122" s="143"/>
      <c r="D122" s="26"/>
      <c r="E122" s="27">
        <f>E123</f>
        <v>106</v>
      </c>
    </row>
    <row r="123" spans="1:5" s="19" customFormat="1" ht="29.25" customHeight="1">
      <c r="A123" s="157" t="s">
        <v>207</v>
      </c>
      <c r="B123" s="25">
        <v>705</v>
      </c>
      <c r="C123" s="144" t="s">
        <v>188</v>
      </c>
      <c r="D123" s="26"/>
      <c r="E123" s="27">
        <f>E124</f>
        <v>106</v>
      </c>
    </row>
    <row r="124" spans="1:5" s="19" customFormat="1" ht="19.5" customHeight="1">
      <c r="A124" s="116" t="s">
        <v>211</v>
      </c>
      <c r="B124" s="30">
        <v>705</v>
      </c>
      <c r="C124" s="115" t="s">
        <v>188</v>
      </c>
      <c r="D124" s="26" t="s">
        <v>212</v>
      </c>
      <c r="E124" s="27">
        <f>E125</f>
        <v>106</v>
      </c>
    </row>
    <row r="125" spans="1:5" ht="15.75" customHeight="1">
      <c r="A125" s="116" t="s">
        <v>192</v>
      </c>
      <c r="B125" s="30">
        <v>705</v>
      </c>
      <c r="C125" s="144" t="s">
        <v>188</v>
      </c>
      <c r="D125" s="26" t="s">
        <v>139</v>
      </c>
      <c r="E125" s="27">
        <v>106</v>
      </c>
    </row>
    <row r="126" spans="1:5" ht="18" customHeight="1">
      <c r="A126" s="116" t="s">
        <v>21</v>
      </c>
      <c r="B126" s="22">
        <v>707</v>
      </c>
      <c r="C126" s="23"/>
      <c r="D126" s="23"/>
      <c r="E126" s="24">
        <f>E127+E130+E133+E136+E139+E142</f>
        <v>1616</v>
      </c>
    </row>
    <row r="127" spans="1:5" ht="16.5" customHeight="1">
      <c r="A127" s="116" t="s">
        <v>84</v>
      </c>
      <c r="B127" s="30">
        <v>707</v>
      </c>
      <c r="C127" s="26" t="s">
        <v>75</v>
      </c>
      <c r="D127" s="26"/>
      <c r="E127" s="27">
        <f>E128</f>
        <v>650</v>
      </c>
    </row>
    <row r="128" spans="1:5" ht="16.5" customHeight="1">
      <c r="A128" s="116" t="s">
        <v>211</v>
      </c>
      <c r="B128" s="30">
        <v>707</v>
      </c>
      <c r="C128" s="26" t="s">
        <v>75</v>
      </c>
      <c r="D128" s="26" t="s">
        <v>212</v>
      </c>
      <c r="E128" s="27">
        <f>E129</f>
        <v>650</v>
      </c>
    </row>
    <row r="129" spans="1:5" ht="16.5" customHeight="1">
      <c r="A129" s="116" t="s">
        <v>192</v>
      </c>
      <c r="B129" s="30">
        <v>707</v>
      </c>
      <c r="C129" s="26" t="s">
        <v>75</v>
      </c>
      <c r="D129" s="26" t="s">
        <v>139</v>
      </c>
      <c r="E129" s="27">
        <v>650</v>
      </c>
    </row>
    <row r="130" spans="1:5" ht="29.25" customHeight="1">
      <c r="A130" s="125" t="s">
        <v>208</v>
      </c>
      <c r="B130" s="30">
        <v>707</v>
      </c>
      <c r="C130" s="26" t="s">
        <v>126</v>
      </c>
      <c r="D130" s="26"/>
      <c r="E130" s="27">
        <f>E131</f>
        <v>180</v>
      </c>
    </row>
    <row r="131" spans="1:5" ht="19.5" customHeight="1">
      <c r="A131" s="116" t="s">
        <v>211</v>
      </c>
      <c r="B131" s="30">
        <v>707</v>
      </c>
      <c r="C131" s="26" t="s">
        <v>126</v>
      </c>
      <c r="D131" s="26" t="s">
        <v>212</v>
      </c>
      <c r="E131" s="27">
        <f>E132</f>
        <v>180</v>
      </c>
    </row>
    <row r="132" spans="1:5" ht="18.75" customHeight="1">
      <c r="A132" s="116" t="s">
        <v>192</v>
      </c>
      <c r="B132" s="30">
        <v>707</v>
      </c>
      <c r="C132" s="26" t="s">
        <v>126</v>
      </c>
      <c r="D132" s="26" t="s">
        <v>139</v>
      </c>
      <c r="E132" s="27">
        <v>180</v>
      </c>
    </row>
    <row r="133" spans="1:5" ht="24.75" customHeight="1">
      <c r="A133" s="125" t="s">
        <v>128</v>
      </c>
      <c r="B133" s="30">
        <v>707</v>
      </c>
      <c r="C133" s="26" t="s">
        <v>127</v>
      </c>
      <c r="D133" s="26"/>
      <c r="E133" s="27">
        <f>E134</f>
        <v>186</v>
      </c>
    </row>
    <row r="134" spans="1:5" ht="18.75" customHeight="1">
      <c r="A134" s="116" t="s">
        <v>211</v>
      </c>
      <c r="B134" s="30">
        <v>707</v>
      </c>
      <c r="C134" s="26" t="s">
        <v>127</v>
      </c>
      <c r="D134" s="26" t="s">
        <v>212</v>
      </c>
      <c r="E134" s="27">
        <f>E135</f>
        <v>186</v>
      </c>
    </row>
    <row r="135" spans="1:5" ht="18.75" customHeight="1">
      <c r="A135" s="116" t="s">
        <v>192</v>
      </c>
      <c r="B135" s="30">
        <v>707</v>
      </c>
      <c r="C135" s="26" t="s">
        <v>127</v>
      </c>
      <c r="D135" s="26" t="s">
        <v>139</v>
      </c>
      <c r="E135" s="27">
        <v>186</v>
      </c>
    </row>
    <row r="136" spans="1:5" ht="30" customHeight="1">
      <c r="A136" s="116" t="s">
        <v>172</v>
      </c>
      <c r="B136" s="30">
        <v>707</v>
      </c>
      <c r="C136" s="26" t="s">
        <v>129</v>
      </c>
      <c r="D136" s="26"/>
      <c r="E136" s="27">
        <f>E137</f>
        <v>150</v>
      </c>
    </row>
    <row r="137" spans="1:5" ht="21" customHeight="1">
      <c r="A137" s="116" t="s">
        <v>211</v>
      </c>
      <c r="B137" s="30">
        <v>707</v>
      </c>
      <c r="C137" s="26" t="s">
        <v>129</v>
      </c>
      <c r="D137" s="26" t="s">
        <v>212</v>
      </c>
      <c r="E137" s="27">
        <f>E138</f>
        <v>150</v>
      </c>
    </row>
    <row r="138" spans="1:5" ht="18.75" customHeight="1">
      <c r="A138" s="116" t="s">
        <v>192</v>
      </c>
      <c r="B138" s="30">
        <v>707</v>
      </c>
      <c r="C138" s="26" t="s">
        <v>129</v>
      </c>
      <c r="D138" s="26" t="s">
        <v>139</v>
      </c>
      <c r="E138" s="27">
        <v>150</v>
      </c>
    </row>
    <row r="139" spans="1:5" ht="27.75" customHeight="1">
      <c r="A139" s="116" t="s">
        <v>131</v>
      </c>
      <c r="B139" s="30">
        <v>707</v>
      </c>
      <c r="C139" s="26" t="s">
        <v>130</v>
      </c>
      <c r="D139" s="26"/>
      <c r="E139" s="27">
        <f>E140</f>
        <v>200</v>
      </c>
    </row>
    <row r="140" spans="1:5" ht="21" customHeight="1">
      <c r="A140" s="116" t="s">
        <v>211</v>
      </c>
      <c r="B140" s="30">
        <v>707</v>
      </c>
      <c r="C140" s="26" t="s">
        <v>130</v>
      </c>
      <c r="D140" s="26" t="s">
        <v>212</v>
      </c>
      <c r="E140" s="27">
        <f>E141</f>
        <v>200</v>
      </c>
    </row>
    <row r="141" spans="1:5" ht="18.75" customHeight="1">
      <c r="A141" s="116" t="s">
        <v>192</v>
      </c>
      <c r="B141" s="30">
        <v>707</v>
      </c>
      <c r="C141" s="26" t="s">
        <v>130</v>
      </c>
      <c r="D141" s="26" t="s">
        <v>139</v>
      </c>
      <c r="E141" s="27">
        <v>200</v>
      </c>
    </row>
    <row r="142" spans="1:5" ht="21.75" customHeight="1">
      <c r="A142" s="116" t="s">
        <v>165</v>
      </c>
      <c r="B142" s="30">
        <v>707</v>
      </c>
      <c r="C142" s="26" t="s">
        <v>164</v>
      </c>
      <c r="D142" s="26"/>
      <c r="E142" s="27">
        <f>E143</f>
        <v>250</v>
      </c>
    </row>
    <row r="143" spans="1:5" ht="18.75" customHeight="1">
      <c r="A143" s="116" t="s">
        <v>211</v>
      </c>
      <c r="B143" s="30">
        <v>707</v>
      </c>
      <c r="C143" s="26" t="s">
        <v>164</v>
      </c>
      <c r="D143" s="26" t="s">
        <v>212</v>
      </c>
      <c r="E143" s="27">
        <f>E144</f>
        <v>250</v>
      </c>
    </row>
    <row r="144" spans="1:5" ht="18.75" customHeight="1">
      <c r="A144" s="116" t="s">
        <v>192</v>
      </c>
      <c r="B144" s="30">
        <v>707</v>
      </c>
      <c r="C144" s="26" t="s">
        <v>164</v>
      </c>
      <c r="D144" s="26" t="s">
        <v>139</v>
      </c>
      <c r="E144" s="27">
        <v>250</v>
      </c>
    </row>
    <row r="145" spans="1:5" ht="17.25" customHeight="1">
      <c r="A145" s="131" t="s">
        <v>93</v>
      </c>
      <c r="B145" s="132">
        <v>800</v>
      </c>
      <c r="C145" s="133"/>
      <c r="D145" s="133"/>
      <c r="E145" s="134">
        <f>E146+E150</f>
        <v>13564</v>
      </c>
    </row>
    <row r="146" spans="1:5" ht="15">
      <c r="A146" s="119" t="s">
        <v>76</v>
      </c>
      <c r="B146" s="22">
        <v>801</v>
      </c>
      <c r="C146" s="23"/>
      <c r="D146" s="23"/>
      <c r="E146" s="24">
        <f>E147</f>
        <v>11634</v>
      </c>
    </row>
    <row r="147" spans="1:5" ht="18" customHeight="1">
      <c r="A147" s="116" t="s">
        <v>77</v>
      </c>
      <c r="B147" s="30">
        <v>801</v>
      </c>
      <c r="C147" s="26" t="s">
        <v>175</v>
      </c>
      <c r="D147" s="26"/>
      <c r="E147" s="27">
        <f>E148</f>
        <v>11634</v>
      </c>
    </row>
    <row r="148" spans="1:5" ht="18" customHeight="1">
      <c r="A148" s="116" t="s">
        <v>211</v>
      </c>
      <c r="B148" s="30">
        <v>801</v>
      </c>
      <c r="C148" s="26" t="s">
        <v>175</v>
      </c>
      <c r="D148" s="26" t="s">
        <v>212</v>
      </c>
      <c r="E148" s="27">
        <f>E149</f>
        <v>11634</v>
      </c>
    </row>
    <row r="149" spans="1:5" ht="17.25" customHeight="1">
      <c r="A149" s="116" t="s">
        <v>192</v>
      </c>
      <c r="B149" s="30">
        <v>801</v>
      </c>
      <c r="C149" s="26" t="s">
        <v>175</v>
      </c>
      <c r="D149" s="26" t="s">
        <v>139</v>
      </c>
      <c r="E149" s="27">
        <v>11634</v>
      </c>
    </row>
    <row r="150" spans="1:5" s="20" customFormat="1" ht="17.25" customHeight="1">
      <c r="A150" s="119" t="s">
        <v>177</v>
      </c>
      <c r="B150" s="22">
        <v>804</v>
      </c>
      <c r="C150" s="23"/>
      <c r="D150" s="23"/>
      <c r="E150" s="24">
        <f>E151+E154</f>
        <v>1930</v>
      </c>
    </row>
    <row r="151" spans="1:5" s="20" customFormat="1" ht="17.25" customHeight="1">
      <c r="A151" s="116" t="s">
        <v>172</v>
      </c>
      <c r="B151" s="30">
        <v>804</v>
      </c>
      <c r="C151" s="26" t="s">
        <v>129</v>
      </c>
      <c r="D151" s="26"/>
      <c r="E151" s="24">
        <f>E152</f>
        <v>230</v>
      </c>
    </row>
    <row r="152" spans="1:5" s="20" customFormat="1" ht="17.25" customHeight="1">
      <c r="A152" s="116" t="s">
        <v>211</v>
      </c>
      <c r="B152" s="30">
        <v>804</v>
      </c>
      <c r="C152" s="26" t="s">
        <v>129</v>
      </c>
      <c r="D152" s="26" t="s">
        <v>212</v>
      </c>
      <c r="E152" s="24">
        <f>E153</f>
        <v>230</v>
      </c>
    </row>
    <row r="153" spans="1:5" s="20" customFormat="1" ht="17.25" customHeight="1">
      <c r="A153" s="116" t="s">
        <v>192</v>
      </c>
      <c r="B153" s="30">
        <v>804</v>
      </c>
      <c r="C153" s="26" t="s">
        <v>129</v>
      </c>
      <c r="D153" s="26" t="s">
        <v>139</v>
      </c>
      <c r="E153" s="24">
        <v>230</v>
      </c>
    </row>
    <row r="154" spans="1:5" ht="29.25" customHeight="1">
      <c r="A154" s="116" t="s">
        <v>165</v>
      </c>
      <c r="B154" s="30">
        <v>804</v>
      </c>
      <c r="C154" s="26" t="s">
        <v>164</v>
      </c>
      <c r="D154" s="26"/>
      <c r="E154" s="27">
        <f>E155</f>
        <v>1700</v>
      </c>
    </row>
    <row r="155" spans="1:5" ht="18" customHeight="1">
      <c r="A155" s="116" t="s">
        <v>211</v>
      </c>
      <c r="B155" s="30">
        <v>804</v>
      </c>
      <c r="C155" s="26" t="s">
        <v>164</v>
      </c>
      <c r="D155" s="26" t="s">
        <v>212</v>
      </c>
      <c r="E155" s="27">
        <f>E156</f>
        <v>1700</v>
      </c>
    </row>
    <row r="156" spans="1:5" ht="17.25" customHeight="1">
      <c r="A156" s="116" t="s">
        <v>192</v>
      </c>
      <c r="B156" s="30">
        <v>804</v>
      </c>
      <c r="C156" s="26" t="s">
        <v>164</v>
      </c>
      <c r="D156" s="26" t="s">
        <v>139</v>
      </c>
      <c r="E156" s="27">
        <v>1700</v>
      </c>
    </row>
    <row r="157" spans="1:5" ht="17.25" customHeight="1">
      <c r="A157" s="131" t="s">
        <v>78</v>
      </c>
      <c r="B157" s="132">
        <v>1000</v>
      </c>
      <c r="C157" s="133"/>
      <c r="D157" s="133"/>
      <c r="E157" s="134">
        <f>E158</f>
        <v>18124</v>
      </c>
    </row>
    <row r="158" spans="1:5" ht="15" customHeight="1">
      <c r="A158" s="116" t="s">
        <v>79</v>
      </c>
      <c r="B158" s="22">
        <v>1004</v>
      </c>
      <c r="C158" s="23"/>
      <c r="D158" s="23"/>
      <c r="E158" s="24">
        <f>E159+E164+E171+E174</f>
        <v>18124</v>
      </c>
    </row>
    <row r="159" spans="1:5" ht="28.5">
      <c r="A159" s="116" t="s">
        <v>202</v>
      </c>
      <c r="B159" s="25">
        <v>1004</v>
      </c>
      <c r="C159" s="26" t="s">
        <v>182</v>
      </c>
      <c r="D159" s="26"/>
      <c r="E159" s="27">
        <f>E160+E162</f>
        <v>3497.1</v>
      </c>
    </row>
    <row r="160" spans="1:5" ht="28.5">
      <c r="A160" s="116" t="s">
        <v>209</v>
      </c>
      <c r="B160" s="25">
        <v>1004</v>
      </c>
      <c r="C160" s="26" t="s">
        <v>182</v>
      </c>
      <c r="D160" s="26" t="s">
        <v>210</v>
      </c>
      <c r="E160" s="27">
        <f>E161</f>
        <v>3256.6</v>
      </c>
    </row>
    <row r="161" spans="1:5" ht="21" customHeight="1">
      <c r="A161" s="116" t="s">
        <v>190</v>
      </c>
      <c r="B161" s="25">
        <v>1004</v>
      </c>
      <c r="C161" s="26" t="s">
        <v>182</v>
      </c>
      <c r="D161" s="26" t="s">
        <v>191</v>
      </c>
      <c r="E161" s="103">
        <v>3256.6</v>
      </c>
    </row>
    <row r="162" spans="1:5" ht="21" customHeight="1">
      <c r="A162" s="116" t="s">
        <v>211</v>
      </c>
      <c r="B162" s="25">
        <v>1004</v>
      </c>
      <c r="C162" s="26" t="s">
        <v>182</v>
      </c>
      <c r="D162" s="26" t="s">
        <v>212</v>
      </c>
      <c r="E162" s="103">
        <f>E163</f>
        <v>240.5</v>
      </c>
    </row>
    <row r="163" spans="1:5" ht="18" customHeight="1">
      <c r="A163" s="116" t="s">
        <v>192</v>
      </c>
      <c r="B163" s="25">
        <v>1004</v>
      </c>
      <c r="C163" s="26" t="s">
        <v>182</v>
      </c>
      <c r="D163" s="26" t="s">
        <v>139</v>
      </c>
      <c r="E163" s="27">
        <v>240.5</v>
      </c>
    </row>
    <row r="164" spans="1:5" s="19" customFormat="1" ht="27" customHeight="1">
      <c r="A164" s="116" t="s">
        <v>200</v>
      </c>
      <c r="B164" s="147">
        <v>1004</v>
      </c>
      <c r="C164" s="148" t="s">
        <v>201</v>
      </c>
      <c r="D164" s="26"/>
      <c r="E164" s="27">
        <f>E166+E168+E170</f>
        <v>1602.3999999999999</v>
      </c>
    </row>
    <row r="165" spans="1:5" s="19" customFormat="1" ht="27" customHeight="1">
      <c r="A165" s="116" t="s">
        <v>209</v>
      </c>
      <c r="B165" s="30">
        <v>1004</v>
      </c>
      <c r="C165" s="26" t="s">
        <v>201</v>
      </c>
      <c r="D165" s="148" t="s">
        <v>210</v>
      </c>
      <c r="E165" s="27">
        <f>E166</f>
        <v>173.6</v>
      </c>
    </row>
    <row r="166" spans="1:5" ht="18" customHeight="1">
      <c r="A166" s="116" t="s">
        <v>190</v>
      </c>
      <c r="B166" s="30">
        <v>1004</v>
      </c>
      <c r="C166" s="26" t="s">
        <v>201</v>
      </c>
      <c r="D166" s="26" t="s">
        <v>191</v>
      </c>
      <c r="E166" s="27">
        <v>173.6</v>
      </c>
    </row>
    <row r="167" spans="1:5" ht="18" customHeight="1">
      <c r="A167" s="116" t="s">
        <v>211</v>
      </c>
      <c r="B167" s="30">
        <v>1004</v>
      </c>
      <c r="C167" s="26" t="s">
        <v>201</v>
      </c>
      <c r="D167" s="26" t="s">
        <v>212</v>
      </c>
      <c r="E167" s="27">
        <f>E168</f>
        <v>1411.2</v>
      </c>
    </row>
    <row r="168" spans="1:5" ht="18" customHeight="1">
      <c r="A168" s="116" t="s">
        <v>192</v>
      </c>
      <c r="B168" s="30">
        <v>1004</v>
      </c>
      <c r="C168" s="26" t="s">
        <v>201</v>
      </c>
      <c r="D168" s="26" t="s">
        <v>139</v>
      </c>
      <c r="E168" s="27">
        <v>1411.2</v>
      </c>
    </row>
    <row r="169" spans="1:5" ht="18" customHeight="1">
      <c r="A169" s="116" t="s">
        <v>213</v>
      </c>
      <c r="B169" s="153"/>
      <c r="C169" s="154"/>
      <c r="D169" s="154" t="s">
        <v>214</v>
      </c>
      <c r="E169" s="155">
        <f>E170</f>
        <v>17.6</v>
      </c>
    </row>
    <row r="170" spans="1:5" ht="18" customHeight="1">
      <c r="A170" s="116" t="s">
        <v>141</v>
      </c>
      <c r="B170" s="30">
        <v>1004</v>
      </c>
      <c r="C170" s="26" t="s">
        <v>201</v>
      </c>
      <c r="D170" s="26" t="s">
        <v>140</v>
      </c>
      <c r="E170" s="27">
        <v>17.6</v>
      </c>
    </row>
    <row r="171" spans="1:5" ht="27.75" customHeight="1">
      <c r="A171" s="121" t="s">
        <v>183</v>
      </c>
      <c r="B171" s="25">
        <v>1004</v>
      </c>
      <c r="C171" s="150" t="s">
        <v>184</v>
      </c>
      <c r="D171" s="150"/>
      <c r="E171" s="156">
        <f>E172</f>
        <v>9099.6</v>
      </c>
    </row>
    <row r="172" spans="1:5" ht="18.75" customHeight="1">
      <c r="A172" s="149" t="s">
        <v>219</v>
      </c>
      <c r="B172" s="25">
        <v>1004</v>
      </c>
      <c r="C172" s="150" t="s">
        <v>184</v>
      </c>
      <c r="D172" s="150" t="s">
        <v>220</v>
      </c>
      <c r="E172" s="156">
        <f>E173</f>
        <v>9099.6</v>
      </c>
    </row>
    <row r="173" spans="1:5" ht="19.5" customHeight="1">
      <c r="A173" s="116" t="s">
        <v>218</v>
      </c>
      <c r="B173" s="30">
        <v>1004</v>
      </c>
      <c r="C173" s="26" t="s">
        <v>184</v>
      </c>
      <c r="D173" s="26" t="s">
        <v>217</v>
      </c>
      <c r="E173" s="103">
        <v>9099.6</v>
      </c>
    </row>
    <row r="174" spans="1:5" ht="19.5" customHeight="1">
      <c r="A174" s="116" t="s">
        <v>185</v>
      </c>
      <c r="B174" s="31">
        <v>1004</v>
      </c>
      <c r="C174" s="32" t="s">
        <v>204</v>
      </c>
      <c r="D174" s="32"/>
      <c r="E174" s="33">
        <f>E175</f>
        <v>3924.9</v>
      </c>
    </row>
    <row r="175" spans="1:5" ht="19.5" customHeight="1">
      <c r="A175" s="116" t="s">
        <v>219</v>
      </c>
      <c r="B175" s="34"/>
      <c r="C175" s="35"/>
      <c r="D175" s="35" t="s">
        <v>220</v>
      </c>
      <c r="E175" s="152">
        <f>E176</f>
        <v>3924.9</v>
      </c>
    </row>
    <row r="176" spans="1:5" ht="18" customHeight="1">
      <c r="A176" s="149" t="s">
        <v>218</v>
      </c>
      <c r="B176" s="34">
        <v>1004</v>
      </c>
      <c r="C176" s="35" t="s">
        <v>204</v>
      </c>
      <c r="D176" s="35" t="s">
        <v>217</v>
      </c>
      <c r="E176" s="104">
        <v>3924.9</v>
      </c>
    </row>
    <row r="177" spans="1:5" ht="18.75" customHeight="1">
      <c r="A177" s="135" t="s">
        <v>85</v>
      </c>
      <c r="B177" s="132">
        <v>1100</v>
      </c>
      <c r="C177" s="133"/>
      <c r="D177" s="133"/>
      <c r="E177" s="134">
        <f>E178</f>
        <v>1262</v>
      </c>
    </row>
    <row r="178" spans="1:5" ht="15.75" customHeight="1">
      <c r="A178" s="126" t="s">
        <v>86</v>
      </c>
      <c r="B178" s="22">
        <v>1102</v>
      </c>
      <c r="C178" s="23"/>
      <c r="D178" s="23"/>
      <c r="E178" s="24">
        <f>E179</f>
        <v>1262</v>
      </c>
    </row>
    <row r="179" spans="1:5" ht="19.5" customHeight="1">
      <c r="A179" s="116" t="s">
        <v>82</v>
      </c>
      <c r="B179" s="36">
        <v>1102</v>
      </c>
      <c r="C179" s="29" t="s">
        <v>176</v>
      </c>
      <c r="D179" s="29"/>
      <c r="E179" s="27">
        <f>E180</f>
        <v>1262</v>
      </c>
    </row>
    <row r="180" spans="1:5" ht="19.5" customHeight="1">
      <c r="A180" s="116" t="s">
        <v>211</v>
      </c>
      <c r="B180" s="36">
        <v>1102</v>
      </c>
      <c r="C180" s="29" t="s">
        <v>176</v>
      </c>
      <c r="D180" s="29" t="s">
        <v>212</v>
      </c>
      <c r="E180" s="27">
        <f>E181</f>
        <v>1262</v>
      </c>
    </row>
    <row r="181" spans="1:5" ht="18" customHeight="1">
      <c r="A181" s="116" t="s">
        <v>192</v>
      </c>
      <c r="B181" s="36">
        <v>1102</v>
      </c>
      <c r="C181" s="29" t="s">
        <v>176</v>
      </c>
      <c r="D181" s="29" t="s">
        <v>139</v>
      </c>
      <c r="E181" s="27">
        <v>1262</v>
      </c>
    </row>
    <row r="182" spans="1:5" ht="15.75" customHeight="1">
      <c r="A182" s="131" t="s">
        <v>87</v>
      </c>
      <c r="B182" s="132">
        <v>1200</v>
      </c>
      <c r="C182" s="133"/>
      <c r="D182" s="133"/>
      <c r="E182" s="134">
        <f>E183</f>
        <v>676.6</v>
      </c>
    </row>
    <row r="183" spans="1:5" ht="17.25" customHeight="1">
      <c r="A183" s="126" t="s">
        <v>24</v>
      </c>
      <c r="B183" s="22">
        <v>1202</v>
      </c>
      <c r="C183" s="23"/>
      <c r="D183" s="23"/>
      <c r="E183" s="24">
        <f>E184</f>
        <v>676.6</v>
      </c>
    </row>
    <row r="184" spans="1:5" ht="18" customHeight="1">
      <c r="A184" s="116" t="s">
        <v>125</v>
      </c>
      <c r="B184" s="30">
        <v>1202</v>
      </c>
      <c r="C184" s="26" t="s">
        <v>83</v>
      </c>
      <c r="D184" s="26"/>
      <c r="E184" s="27">
        <f>E185</f>
        <v>676.6</v>
      </c>
    </row>
    <row r="185" spans="1:5" ht="18" customHeight="1">
      <c r="A185" s="116" t="s">
        <v>211</v>
      </c>
      <c r="B185" s="30">
        <v>1202</v>
      </c>
      <c r="C185" s="26" t="s">
        <v>83</v>
      </c>
      <c r="D185" s="26" t="s">
        <v>212</v>
      </c>
      <c r="E185" s="27">
        <f>E186</f>
        <v>676.6</v>
      </c>
    </row>
    <row r="186" spans="1:5" ht="16.5" customHeight="1">
      <c r="A186" s="116" t="s">
        <v>192</v>
      </c>
      <c r="B186" s="30">
        <v>1202</v>
      </c>
      <c r="C186" s="26" t="s">
        <v>83</v>
      </c>
      <c r="D186" s="26" t="s">
        <v>139</v>
      </c>
      <c r="E186" s="27">
        <v>676.6</v>
      </c>
    </row>
    <row r="187" spans="1:5" ht="21.75" customHeight="1">
      <c r="A187" s="127" t="s">
        <v>80</v>
      </c>
      <c r="B187" s="37"/>
      <c r="C187" s="38"/>
      <c r="D187" s="38"/>
      <c r="E187" s="39">
        <f>E11+E76+E81+E86+E121+E145+E157+E177+E182</f>
        <v>120510</v>
      </c>
    </row>
    <row r="190" ht="15">
      <c r="E190" s="105"/>
    </row>
    <row r="192" ht="12.75">
      <c r="E192" s="102"/>
    </row>
  </sheetData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goryachkina</cp:lastModifiedBy>
  <cp:lastPrinted>2014-03-21T08:19:23Z</cp:lastPrinted>
  <dcterms:created xsi:type="dcterms:W3CDTF">1996-10-08T23:32:33Z</dcterms:created>
  <dcterms:modified xsi:type="dcterms:W3CDTF">2014-03-28T10:46:07Z</dcterms:modified>
  <cp:category/>
  <cp:version/>
  <cp:contentType/>
  <cp:contentStatus/>
</cp:coreProperties>
</file>