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ств.стр." sheetId="1" r:id="rId1"/>
  </sheets>
  <definedNames/>
  <calcPr fullCalcOnLoad="1"/>
</workbook>
</file>

<file path=xl/sharedStrings.xml><?xml version="1.0" encoding="utf-8"?>
<sst xmlns="http://schemas.openxmlformats.org/spreadsheetml/2006/main" count="624" uniqueCount="330">
  <si>
    <t>№ п/п</t>
  </si>
  <si>
    <t>Наименование</t>
  </si>
  <si>
    <t>ГРБС</t>
  </si>
  <si>
    <t>Раздел и подраздел</t>
  </si>
  <si>
    <t>Вид расходов</t>
  </si>
  <si>
    <t>Муниципальный Совет  МО МО Юнтолово (924)</t>
  </si>
  <si>
    <t>1.1.</t>
  </si>
  <si>
    <t>Функционирование высшего должностного лица субъекта Российской Федерации и органа местного самоуправления</t>
  </si>
  <si>
    <t>1.2.</t>
  </si>
  <si>
    <t>Другие общегосударственные вопросы</t>
  </si>
  <si>
    <t>Местная Администрация  МО МО Юнтолово (969)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</si>
  <si>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</si>
  <si>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2.</t>
  </si>
  <si>
    <t>2.1.</t>
  </si>
  <si>
    <t>ЖИЛИЩНО-КОММУНАЛЬНОЕ ХОЗЯЙСТВО</t>
  </si>
  <si>
    <t>Благоустройство</t>
  </si>
  <si>
    <t>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</si>
  <si>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</si>
  <si>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</si>
  <si>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</si>
  <si>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Охрана семьи и детства</t>
  </si>
  <si>
    <t>Исполнено</t>
  </si>
  <si>
    <t>Приложение  4</t>
  </si>
  <si>
    <t>2.2.</t>
  </si>
  <si>
    <t>(тыс.руб.)</t>
  </si>
  <si>
    <t>НАЦИОНАЛЬНАЯ БЕЗОПАСНОСТЬ И ПРАВООХРАНИТЕЛЬНАЯ ДЕЯТЕЛЬНОСТЬ</t>
  </si>
  <si>
    <t>2.1.1.</t>
  </si>
  <si>
    <t>2.1.2.</t>
  </si>
  <si>
    <t>2.1.3.</t>
  </si>
  <si>
    <t>2.2.1.</t>
  </si>
  <si>
    <t>2.3.</t>
  </si>
  <si>
    <t>2.4.</t>
  </si>
  <si>
    <t>2.4.1.</t>
  </si>
  <si>
    <t>2.6.</t>
  </si>
  <si>
    <t>2.6.1.</t>
  </si>
  <si>
    <t>2.7.</t>
  </si>
  <si>
    <t>2.7.1.</t>
  </si>
  <si>
    <t>2.8.</t>
  </si>
  <si>
    <t>2.8.1.</t>
  </si>
  <si>
    <t xml:space="preserve">к Решению МС № ________ от _________ </t>
  </si>
  <si>
    <t>Массовый спорт</t>
  </si>
  <si>
    <t>СРЕДСТВА МАССОВОЙ ИНФОРМАЦИИ</t>
  </si>
  <si>
    <t>Защита населения и территорий  от чрезвычайных ситуаций природного и техногенного характера, гражданская оборона</t>
  </si>
  <si>
    <t>2.9.</t>
  </si>
  <si>
    <t>2.9.1.</t>
  </si>
  <si>
    <t>2.10.</t>
  </si>
  <si>
    <t>2.10.1.</t>
  </si>
  <si>
    <t>2.7.1.1.</t>
  </si>
  <si>
    <t>2.9.1.1.</t>
  </si>
  <si>
    <t>2.10.1.1.</t>
  </si>
  <si>
    <t>План с учетом изменений на отчетный период</t>
  </si>
  <si>
    <t xml:space="preserve"> Целевая статья</t>
  </si>
  <si>
    <t>002 01 00</t>
  </si>
  <si>
    <t>120</t>
  </si>
  <si>
    <t>002 03 01</t>
  </si>
  <si>
    <t>Компенсация расходов депутатам, осуществляющим свои полномочия на непостоянной основе</t>
  </si>
  <si>
    <t>002 03 02</t>
  </si>
  <si>
    <t>Аппарат представительного органа муниципального образования</t>
  </si>
  <si>
    <t>002 04 00</t>
  </si>
  <si>
    <t>Уплата налогов, сборов и иных платежей</t>
  </si>
  <si>
    <t>002 05 00</t>
  </si>
  <si>
    <t>Содержание и обеспечение деятельности Местной Администрации по решению вопросов местного значения</t>
  </si>
  <si>
    <t>002 06 01</t>
  </si>
  <si>
    <t>Поддержка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</si>
  <si>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092 01 00</t>
  </si>
  <si>
    <t>Размещение муниципального заказа</t>
  </si>
  <si>
    <t>092 02 00</t>
  </si>
  <si>
    <t>795 01 00</t>
  </si>
  <si>
    <t>219 01 00</t>
  </si>
  <si>
    <t>600 01 01</t>
  </si>
  <si>
    <t xml:space="preserve">600 01 02 </t>
  </si>
  <si>
    <t>600 01 02</t>
  </si>
  <si>
    <t>600 01 03</t>
  </si>
  <si>
    <t>600 01 04</t>
  </si>
  <si>
    <t>Выполнение оформления к праздничным мероприятиям на территории муниципального образования</t>
  </si>
  <si>
    <t>600 01 05</t>
  </si>
  <si>
    <t>600 02 03</t>
  </si>
  <si>
    <t>431 01 00</t>
  </si>
  <si>
    <t xml:space="preserve">КУЛЬТУРА, КИНЕМАТОГРАФИЯ </t>
  </si>
  <si>
    <t>Организация местных и участие в организации и проведении городских праздничных и иных зрелищных мероприятий</t>
  </si>
  <si>
    <t>002 06 02</t>
  </si>
  <si>
    <t>ФИЗИЧЕСКАЯ КУЛЬТУРА И СПОРТ</t>
  </si>
  <si>
    <t>Создание условий для развития на территории муниципального образования массовой физической культуры и спорта</t>
  </si>
  <si>
    <t>% исполнения</t>
  </si>
  <si>
    <t>850</t>
  </si>
  <si>
    <t>240</t>
  </si>
  <si>
    <t>795 05 00</t>
  </si>
  <si>
    <t>795 03 00</t>
  </si>
  <si>
    <t>795 02 00</t>
  </si>
  <si>
    <t>795 04 00</t>
  </si>
  <si>
    <t xml:space="preserve">Ведомственная целевая программа в деятельности по профилактике правонарушений на территории муниципального образования 
</t>
  </si>
  <si>
    <t xml:space="preserve">Ведомственная целевая программа по информационному обеспечению населения 
</t>
  </si>
  <si>
    <t>ОБЩЕГОСУДАРСТВЕННЫЕ     ВОПРОСЫ</t>
  </si>
  <si>
    <t>1.</t>
  </si>
  <si>
    <t>1.1.1.</t>
  </si>
  <si>
    <t>1.1.1.1.</t>
  </si>
  <si>
    <t>1.2.1.</t>
  </si>
  <si>
    <t>1.2.1.1.</t>
  </si>
  <si>
    <t>1.2.2.</t>
  </si>
  <si>
    <t>1.2.2.1.</t>
  </si>
  <si>
    <t>1.2.3.</t>
  </si>
  <si>
    <t>1.2.3.1.</t>
  </si>
  <si>
    <t>1.2.3.2.</t>
  </si>
  <si>
    <t>2.1.1.1.</t>
  </si>
  <si>
    <t>2.1.2.1.</t>
  </si>
  <si>
    <t>2.1.2.2.</t>
  </si>
  <si>
    <t>2.1.2.3.</t>
  </si>
  <si>
    <t>2.1.3.1.</t>
  </si>
  <si>
    <t>2.3.1.</t>
  </si>
  <si>
    <t>2.3.1.1.</t>
  </si>
  <si>
    <t>2.4.1.1.</t>
  </si>
  <si>
    <t>2.6.1.1.</t>
  </si>
  <si>
    <t>2.8.1.1.</t>
  </si>
  <si>
    <t>2.6.2.</t>
  </si>
  <si>
    <t>2.6.2.1.</t>
  </si>
  <si>
    <t>2.6.3.</t>
  </si>
  <si>
    <t>2.6.3.1.</t>
  </si>
  <si>
    <t>2.6.4.</t>
  </si>
  <si>
    <t>2.6.4.1.</t>
  </si>
  <si>
    <t>2.6.5.</t>
  </si>
  <si>
    <t>2.6.5.1.</t>
  </si>
  <si>
    <t>2.6.6.</t>
  </si>
  <si>
    <t>2.6.6.1.</t>
  </si>
  <si>
    <t>Периодическая печать и издательства</t>
  </si>
  <si>
    <t>630</t>
  </si>
  <si>
    <t>2.2.1.1.</t>
  </si>
  <si>
    <t>Содержание Главы муниципального образования</t>
  </si>
  <si>
    <t>Содержание депутатов, осуществляющих свою деятельность на постоянной основе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</si>
  <si>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</si>
  <si>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1.2.3.3.</t>
  </si>
  <si>
    <t>Уплата прочих налогов, сборов и иных платежей</t>
  </si>
  <si>
    <t>Содержание Главы местной администрации (исполнительно-распорядительного органа муниципального образования)</t>
  </si>
  <si>
    <t xml:space="preserve"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</si>
  <si>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</si>
  <si>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Установка, содержание и ремонт ограждений газонов</t>
  </si>
  <si>
    <t>Установка и содержание малых архитектурных форм,уличной мебели и хозяйственно-бытового оборудования, необходимого для благоустройства территории</t>
  </si>
  <si>
    <t>Создание зон отдыха; обустройство, содержание и уборка территорий  детских и спортивных площадок</t>
  </si>
  <si>
    <t>Разработка проектной документации  благоустройства дворовых территорий</t>
  </si>
  <si>
    <t>600 01 06</t>
  </si>
  <si>
    <t>Изготовление, установка и содержание информационных стендов</t>
  </si>
  <si>
    <t>600 01 07</t>
  </si>
  <si>
    <t>Осуществление строительного контроля над выполнением работ по благоустройству</t>
  </si>
  <si>
    <t>600 01 08</t>
  </si>
  <si>
    <t>Ликвидация несанкционированных свалок бытовых отходов, мусора и  уборка территорий, водных акваторий,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</si>
  <si>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 xml:space="preserve">600 02 02 </t>
  </si>
  <si>
    <t>600 02 02</t>
  </si>
  <si>
    <t>Оборудование контейнерных площадок на дворовых территориях</t>
  </si>
  <si>
    <t>Проведение работ по военно-патриотическому воспитанию граждан РФ на территории муниципального образования</t>
  </si>
  <si>
    <t>Ведомственная целевая программа по профилактике дорожно-транспортного травматизма на территории муниципального образования</t>
  </si>
  <si>
    <t xml:space="preserve">Ведомственная целевая программа  участия в профилактике  экстремизма и терроризма на территории муниципального образования 
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</si>
  <si>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</si>
  <si>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</si>
  <si>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795 06 00</t>
  </si>
  <si>
    <t>440 01 00</t>
  </si>
  <si>
    <t>Другие вопросы в области культуры и кинематографии</t>
  </si>
  <si>
    <t>2.11.</t>
  </si>
  <si>
    <t>2.11.1.</t>
  </si>
  <si>
    <t>2.11.1.1.</t>
  </si>
  <si>
    <t>487 01 00</t>
  </si>
  <si>
    <t>Ведомственная целевая программа по информационному обеспечению населения</t>
  </si>
  <si>
    <t xml:space="preserve">                                Показатели расходов бюджета муниципального образования МО Юнтолово за 2014 год   по ведомственной структуре расходов</t>
  </si>
  <si>
    <t>511 80 04</t>
  </si>
  <si>
    <t>511 80 03</t>
  </si>
  <si>
    <t>Расходы на выплату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</si>
  <si>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</si>
  <si>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</si>
  <si>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Социальные выплаты гражданам, кроме публичных нормативных социальных выплат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</si>
  <si>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</si>
  <si>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</si>
  <si>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</si>
  <si>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</si>
  <si>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 xml:space="preserve">Исполнение судебных актов </t>
  </si>
  <si>
    <t>800</t>
  </si>
  <si>
    <t>830</t>
  </si>
  <si>
    <t>Расходы на исполнение государственного полномочия по составлению протоколов об административных правонарушениях</t>
  </si>
  <si>
    <t>002 80 01</t>
  </si>
  <si>
    <t>Резервные фонды</t>
  </si>
  <si>
    <t>Резервный фонд Местной Администрации</t>
  </si>
  <si>
    <t>Резервные средства</t>
  </si>
  <si>
    <t>070 01 00</t>
  </si>
  <si>
    <t>870</t>
  </si>
  <si>
    <t xml:space="preserve">Предоставление субсидий бюджетным, автономным учреждениям и иным некомерческим организациям </t>
  </si>
  <si>
    <t>Субсидии некомерческим организациям ( за исключением государственных муниципальных учреждений)</t>
  </si>
  <si>
    <t>600</t>
  </si>
  <si>
    <t>Членские взносы в Совет муниципальных образований Санкт-Петербурга</t>
  </si>
  <si>
    <t>092 03 00</t>
  </si>
  <si>
    <t>Формирование архивных фондов органов местного самоуправления, муниципальных предприятий и учреждений</t>
  </si>
  <si>
    <t>092 04 00</t>
  </si>
  <si>
    <t>Организация информирования, консультирования содействия жителям муниципального образования по вопросам создания товариществ собственников жилья, вопросам создания товариществ собственников жилья, советов многоквартирных домов, формирования земельных участков</t>
  </si>
  <si>
    <t>092 06 00</t>
  </si>
  <si>
    <t>НАЦИОНАЛЬНАЯ ЭКОНОМИКА</t>
  </si>
  <si>
    <t>Общеэкономические вопросы</t>
  </si>
  <si>
    <t>Участие в организации и финансировании: проведения оплачиваемых общественных работ, временного трудоустройства несовершеннолетних в возрасте от 14 до 18 лет, безработных граждан</t>
  </si>
  <si>
    <t>Субсидии юридическим лицам (кроме некомерческих организаций), индивидуальным предпринимателям, физическим лицам</t>
  </si>
  <si>
    <t>510 01 00</t>
  </si>
  <si>
    <t>810</t>
  </si>
  <si>
    <t>Содержание территорий зеленых насаждений внутриквартального озеленения</t>
  </si>
  <si>
    <t>600 01 09</t>
  </si>
  <si>
    <t>Профессиональная подготовка, переподготовка и повышение квалификации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</si>
  <si>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 муниципальных служащих</t>
  </si>
  <si>
    <t>428 01 00</t>
  </si>
  <si>
    <t>Ведомственная целевая программа  участия в мероприятиях по профилактике незаконного потребления наркотических средств и психотропных веществ, наркомании в Санкт-Петербурге для жителей муниципального образования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</si>
  <si>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</si>
  <si>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Ведомственная целевая программа участия в профилактике экстремизма и терроризма на территории муниципального образования</t>
  </si>
  <si>
    <t>Расходы на исполнение  государственного полномочия по выплате денежных средств на вознаграждения приемным родителям</t>
  </si>
  <si>
    <t>Социальное обеспечение и иные выплаты населению</t>
  </si>
  <si>
    <t>Публичные нормативные социальные выплаты гражданам</t>
  </si>
  <si>
    <t>Иные выплаты населению</t>
  </si>
  <si>
    <t>360</t>
  </si>
  <si>
    <t>300</t>
  </si>
  <si>
    <t>Расходы на исполнение  государственных полномочий по выплате денежных средств на вознаграждение приемным родителям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</si>
  <si>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</si>
  <si>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исполнение государственного полномочия по организации и осуществлению деятельности по опеке и попечительству за счет собственных доходов бюджета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</si>
  <si>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</t>
  </si>
  <si>
    <t>313</t>
  </si>
  <si>
    <t>002 80 02</t>
  </si>
  <si>
    <t>Избирательная комиссия МО МО Юнтолово</t>
  </si>
  <si>
    <t>Обеспечение проведения выборов и референдумов</t>
  </si>
  <si>
    <t>020 01 00</t>
  </si>
  <si>
    <t>000 00 00</t>
  </si>
  <si>
    <t>2.3.2.</t>
  </si>
  <si>
    <t>2.3.3.</t>
  </si>
  <si>
    <t>2.5.</t>
  </si>
  <si>
    <t>2.5.1.</t>
  </si>
  <si>
    <t>2.5.1.1.</t>
  </si>
  <si>
    <t>2.5.1.1.1.</t>
  </si>
  <si>
    <t>1.1.1.1.1.</t>
  </si>
  <si>
    <t>1.2.1.1.1.</t>
  </si>
  <si>
    <t>1.2.2.1.1.</t>
  </si>
  <si>
    <t>1.2.3.1.1.</t>
  </si>
  <si>
    <t>1.2.3.2.1.</t>
  </si>
  <si>
    <t>1.2.3.3.1.</t>
  </si>
  <si>
    <t>1.2.3.3.2.</t>
  </si>
  <si>
    <t>2.1.1.1.1.</t>
  </si>
  <si>
    <t>2.1.2.1.1.</t>
  </si>
  <si>
    <t>2.1.2.2.1.</t>
  </si>
  <si>
    <t>2.1.2.3.1.</t>
  </si>
  <si>
    <t>2.1.3.1.1.</t>
  </si>
  <si>
    <t>2.2.1.1.1.</t>
  </si>
  <si>
    <t>2.3.1.1.1.</t>
  </si>
  <si>
    <t>2.3.2.1.</t>
  </si>
  <si>
    <t>2.3.3.1.</t>
  </si>
  <si>
    <t>2.3.3.1.1.</t>
  </si>
  <si>
    <t>2.3.2.1.1.</t>
  </si>
  <si>
    <t>2.3.4.</t>
  </si>
  <si>
    <t>2.3.4.1.</t>
  </si>
  <si>
    <t>2.3.4.1.1.</t>
  </si>
  <si>
    <t>2.3.5.</t>
  </si>
  <si>
    <t>2.3.5.1.</t>
  </si>
  <si>
    <t>2.3.5.1.1.</t>
  </si>
  <si>
    <t>2.3.6.</t>
  </si>
  <si>
    <t>2.3.6.1.</t>
  </si>
  <si>
    <t>2.3.6.1.1.</t>
  </si>
  <si>
    <t>2.3.7.</t>
  </si>
  <si>
    <t>2.3.7.1.</t>
  </si>
  <si>
    <t>2.3.7.1.1.</t>
  </si>
  <si>
    <t>2.4.1.1.1.</t>
  </si>
  <si>
    <t>2.6.1.1.1.</t>
  </si>
  <si>
    <t>2.6.2.1.1.</t>
  </si>
  <si>
    <t>2.6.3.1.1.</t>
  </si>
  <si>
    <t>2.6.4.1.1.</t>
  </si>
  <si>
    <t>2.6.5.1.1.</t>
  </si>
  <si>
    <t>2.6.6.1.1.</t>
  </si>
  <si>
    <t>2.6.7.</t>
  </si>
  <si>
    <t>2.6.7.1.</t>
  </si>
  <si>
    <t>2.6.7.1.1.</t>
  </si>
  <si>
    <t>2.6.8.</t>
  </si>
  <si>
    <t>2.6.8.1.</t>
  </si>
  <si>
    <t>2.6.8.1.1.</t>
  </si>
  <si>
    <t>2.6.9.</t>
  </si>
  <si>
    <t>2.6.9.1.</t>
  </si>
  <si>
    <t>2.6.9.1.1.</t>
  </si>
  <si>
    <t>2.6.10.</t>
  </si>
  <si>
    <t>2.6.10.1</t>
  </si>
  <si>
    <t>2.6.10.1.1.</t>
  </si>
  <si>
    <t>2.6.11.</t>
  </si>
  <si>
    <t>2.6.11.1.</t>
  </si>
  <si>
    <t>2.6.11.1.1.</t>
  </si>
  <si>
    <t>2.7.1.1.1.</t>
  </si>
  <si>
    <t>2.8.1.1.1.</t>
  </si>
  <si>
    <t>2.8.2.</t>
  </si>
  <si>
    <t>2.8.2.1.</t>
  </si>
  <si>
    <t>2.8.2.1.1.</t>
  </si>
  <si>
    <t>2.8.3.</t>
  </si>
  <si>
    <t>2.8.3.1.</t>
  </si>
  <si>
    <t>2.8.3.1.1.</t>
  </si>
  <si>
    <t>2.8.4.</t>
  </si>
  <si>
    <t>2.8.4.1.</t>
  </si>
  <si>
    <t>2.8.4.1.1.</t>
  </si>
  <si>
    <t>2.8.5.</t>
  </si>
  <si>
    <t>2.8.5.1.</t>
  </si>
  <si>
    <t>2.8.5.1.1.</t>
  </si>
  <si>
    <t>2.8.6.</t>
  </si>
  <si>
    <t>2.8.6.1.</t>
  </si>
  <si>
    <t>2.8.6.1.1.</t>
  </si>
  <si>
    <t>2.9.1.1.1.</t>
  </si>
  <si>
    <t>2.10.1.1.1.</t>
  </si>
  <si>
    <t>2.10.2.</t>
  </si>
  <si>
    <t>2.10.2.1.</t>
  </si>
  <si>
    <t>2.10.2.1.1.</t>
  </si>
  <si>
    <t>2.11.1.1.1</t>
  </si>
  <si>
    <t>2.11.2.1</t>
  </si>
  <si>
    <t>2.11.2.1.1.</t>
  </si>
  <si>
    <t>2.11.2.</t>
  </si>
  <si>
    <t>2.11.2.1.</t>
  </si>
  <si>
    <t>2.11.2.2.</t>
  </si>
  <si>
    <t>2.11.2.2.1.</t>
  </si>
  <si>
    <t>2.11.2.3.</t>
  </si>
  <si>
    <t>2.11.2.3.1.</t>
  </si>
  <si>
    <t>2.11.3.</t>
  </si>
  <si>
    <t>2.11.3.1.</t>
  </si>
  <si>
    <t>2.11.3.1.1.</t>
  </si>
  <si>
    <t>2.11.4.</t>
  </si>
  <si>
    <t>2.11.4.1.</t>
  </si>
  <si>
    <t>2.11.4.1.1.</t>
  </si>
  <si>
    <t>2.12.</t>
  </si>
  <si>
    <t>2.12.1.</t>
  </si>
  <si>
    <t>2.12.1.1.</t>
  </si>
  <si>
    <t>2.12.1.1.1.</t>
  </si>
  <si>
    <t>2.13.</t>
  </si>
  <si>
    <t>2.13.1.</t>
  </si>
  <si>
    <t>2.13.1.1.</t>
  </si>
  <si>
    <t>2.13.1.1.1.</t>
  </si>
  <si>
    <t>ПРОЕКТ</t>
  </si>
  <si>
    <r>
      <t xml:space="preserve"> РАСХОДЫ   </t>
    </r>
    <r>
      <rPr>
        <b/>
        <sz val="10"/>
        <rFont val="Times New Roman"/>
        <family val="1"/>
      </rPr>
      <t xml:space="preserve"> ИТОГО</t>
    </r>
  </si>
  <si>
    <t>3.1.</t>
  </si>
  <si>
    <t>3.1.1.</t>
  </si>
  <si>
    <t>3.1.1.1.</t>
  </si>
  <si>
    <t>3.1.2.</t>
  </si>
  <si>
    <t>3.1.2.1.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</si>
</sst>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0.0"/>
  </numFmts>
  <fonts count="31"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173" fontId="2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49" fontId="9" fillId="0" borderId="10" xfId="0" applyNumberFormat="1" applyFont="1" applyBorder="1" applyAlignment="1">
      <alignment horizontal="center" vertical="justify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justify" wrapText="1"/>
    </xf>
    <xf numFmtId="172" fontId="7" fillId="0" borderId="12" xfId="0" applyNumberFormat="1" applyFont="1" applyBorder="1" applyAlignment="1">
      <alignment horizontal="center" vertical="justify"/>
    </xf>
    <xf numFmtId="49" fontId="7" fillId="0" borderId="12" xfId="0" applyNumberFormat="1" applyFont="1" applyBorder="1" applyAlignment="1">
      <alignment horizontal="center" vertical="justify"/>
    </xf>
    <xf numFmtId="173" fontId="7" fillId="0" borderId="12" xfId="0" applyNumberFormat="1" applyFont="1" applyBorder="1" applyAlignment="1">
      <alignment horizontal="right" vertical="justify"/>
    </xf>
    <xf numFmtId="0" fontId="9" fillId="0" borderId="13" xfId="0" applyFont="1" applyBorder="1" applyAlignment="1">
      <alignment horizontal="left" vertical="center"/>
    </xf>
    <xf numFmtId="172" fontId="7" fillId="0" borderId="10" xfId="0" applyNumberFormat="1" applyFont="1" applyBorder="1" applyAlignment="1">
      <alignment horizontal="center" vertical="justify"/>
    </xf>
    <xf numFmtId="49" fontId="7" fillId="0" borderId="10" xfId="0" applyNumberFormat="1" applyFont="1" applyBorder="1" applyAlignment="1">
      <alignment horizontal="center" vertical="justify"/>
    </xf>
    <xf numFmtId="173" fontId="7" fillId="0" borderId="10" xfId="0" applyNumberFormat="1" applyFont="1" applyBorder="1" applyAlignment="1">
      <alignment horizontal="right" vertical="justify"/>
    </xf>
    <xf numFmtId="0" fontId="9" fillId="0" borderId="10" xfId="0" applyFont="1" applyBorder="1" applyAlignment="1">
      <alignment horizontal="center" vertical="justify" wrapText="1"/>
    </xf>
    <xf numFmtId="172" fontId="9" fillId="0" borderId="10" xfId="0" applyNumberFormat="1" applyFont="1" applyBorder="1" applyAlignment="1">
      <alignment horizontal="center" vertical="justify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justify" wrapText="1"/>
    </xf>
    <xf numFmtId="172" fontId="9" fillId="0" borderId="15" xfId="0" applyNumberFormat="1" applyFont="1" applyBorder="1" applyAlignment="1">
      <alignment horizontal="center" vertical="justify"/>
    </xf>
    <xf numFmtId="49" fontId="9" fillId="0" borderId="15" xfId="0" applyNumberFormat="1" applyFont="1" applyBorder="1" applyAlignment="1">
      <alignment horizontal="center" vertical="justify"/>
    </xf>
    <xf numFmtId="173" fontId="9" fillId="0" borderId="15" xfId="0" applyNumberFormat="1" applyFont="1" applyBorder="1" applyAlignment="1">
      <alignment horizontal="right" vertical="justify"/>
    </xf>
    <xf numFmtId="173" fontId="9" fillId="0" borderId="16" xfId="0" applyNumberFormat="1" applyFont="1" applyBorder="1" applyAlignment="1">
      <alignment vertical="justify"/>
    </xf>
    <xf numFmtId="173" fontId="9" fillId="0" borderId="10" xfId="0" applyNumberFormat="1" applyFont="1" applyBorder="1" applyAlignment="1">
      <alignment horizontal="right" vertical="justify"/>
    </xf>
    <xf numFmtId="0" fontId="9" fillId="0" borderId="17" xfId="0" applyFont="1" applyBorder="1" applyAlignment="1">
      <alignment vertical="justify"/>
    </xf>
    <xf numFmtId="0" fontId="9" fillId="0" borderId="16" xfId="0" applyFont="1" applyBorder="1" applyAlignment="1">
      <alignment vertical="justify"/>
    </xf>
    <xf numFmtId="0" fontId="9" fillId="0" borderId="13" xfId="0" applyFont="1" applyBorder="1" applyAlignment="1">
      <alignment horizontal="left" vertical="justify"/>
    </xf>
    <xf numFmtId="0" fontId="9" fillId="0" borderId="14" xfId="0" applyFont="1" applyBorder="1" applyAlignment="1">
      <alignment horizontal="left" vertical="justify"/>
    </xf>
    <xf numFmtId="0" fontId="7" fillId="0" borderId="11" xfId="0" applyFont="1" applyBorder="1" applyAlignment="1">
      <alignment horizontal="left" vertical="justify"/>
    </xf>
    <xf numFmtId="173" fontId="9" fillId="0" borderId="17" xfId="0" applyNumberFormat="1" applyFont="1" applyBorder="1" applyAlignment="1">
      <alignment vertical="justify"/>
    </xf>
    <xf numFmtId="0" fontId="9" fillId="0" borderId="12" xfId="0" applyFont="1" applyBorder="1" applyAlignment="1">
      <alignment horizontal="center" vertical="justify" wrapText="1"/>
    </xf>
    <xf numFmtId="172" fontId="9" fillId="0" borderId="12" xfId="0" applyNumberFormat="1" applyFont="1" applyBorder="1" applyAlignment="1">
      <alignment horizontal="center" vertical="justify"/>
    </xf>
    <xf numFmtId="49" fontId="9" fillId="0" borderId="12" xfId="0" applyNumberFormat="1" applyFont="1" applyBorder="1" applyAlignment="1">
      <alignment horizontal="center" vertical="justify"/>
    </xf>
    <xf numFmtId="0" fontId="7" fillId="0" borderId="13" xfId="0" applyFont="1" applyBorder="1" applyAlignment="1">
      <alignment horizontal="left" vertical="justify"/>
    </xf>
    <xf numFmtId="173" fontId="7" fillId="0" borderId="17" xfId="0" applyNumberFormat="1" applyFont="1" applyBorder="1" applyAlignment="1">
      <alignment vertical="justify"/>
    </xf>
    <xf numFmtId="173" fontId="7" fillId="0" borderId="18" xfId="0" applyNumberFormat="1" applyFont="1" applyBorder="1" applyAlignment="1">
      <alignment vertical="justify"/>
    </xf>
    <xf numFmtId="16" fontId="7" fillId="0" borderId="11" xfId="0" applyNumberFormat="1" applyFont="1" applyBorder="1" applyAlignment="1">
      <alignment horizontal="left" vertical="center"/>
    </xf>
    <xf numFmtId="0" fontId="7" fillId="0" borderId="12" xfId="0" applyNumberFormat="1" applyFont="1" applyBorder="1" applyAlignment="1">
      <alignment horizontal="center" vertical="justify" wrapText="1"/>
    </xf>
    <xf numFmtId="16" fontId="9" fillId="0" borderId="13" xfId="0" applyNumberFormat="1" applyFont="1" applyBorder="1" applyAlignment="1">
      <alignment horizontal="left" vertical="center"/>
    </xf>
    <xf numFmtId="0" fontId="9" fillId="0" borderId="10" xfId="0" applyNumberFormat="1" applyFont="1" applyBorder="1" applyAlignment="1">
      <alignment horizontal="center" vertical="justify" wrapText="1"/>
    </xf>
    <xf numFmtId="16" fontId="9" fillId="0" borderId="14" xfId="0" applyNumberFormat="1" applyFont="1" applyBorder="1" applyAlignment="1">
      <alignment horizontal="left" vertical="center"/>
    </xf>
    <xf numFmtId="0" fontId="9" fillId="0" borderId="15" xfId="0" applyNumberFormat="1" applyFont="1" applyBorder="1" applyAlignment="1">
      <alignment horizontal="center" vertical="justify" wrapText="1"/>
    </xf>
    <xf numFmtId="173" fontId="9" fillId="0" borderId="18" xfId="0" applyNumberFormat="1" applyFont="1" applyBorder="1" applyAlignment="1">
      <alignment vertical="justify"/>
    </xf>
    <xf numFmtId="0" fontId="7" fillId="0" borderId="10" xfId="0" applyNumberFormat="1" applyFont="1" applyBorder="1" applyAlignment="1">
      <alignment horizontal="center" vertical="justify" wrapText="1"/>
    </xf>
    <xf numFmtId="0" fontId="9" fillId="0" borderId="19" xfId="0" applyNumberFormat="1" applyFont="1" applyBorder="1" applyAlignment="1">
      <alignment horizontal="center" vertical="justify" wrapText="1"/>
    </xf>
    <xf numFmtId="172" fontId="9" fillId="0" borderId="19" xfId="0" applyNumberFormat="1" applyFont="1" applyBorder="1" applyAlignment="1">
      <alignment horizontal="center" vertical="justify"/>
    </xf>
    <xf numFmtId="49" fontId="9" fillId="0" borderId="19" xfId="0" applyNumberFormat="1" applyFont="1" applyBorder="1" applyAlignment="1">
      <alignment horizontal="center" vertical="justify"/>
    </xf>
    <xf numFmtId="173" fontId="9" fillId="0" borderId="19" xfId="0" applyNumberFormat="1" applyFont="1" applyBorder="1" applyAlignment="1">
      <alignment horizontal="right" vertical="justify"/>
    </xf>
    <xf numFmtId="16" fontId="7" fillId="0" borderId="13" xfId="0" applyNumberFormat="1" applyFont="1" applyBorder="1" applyAlignment="1">
      <alignment horizontal="left" vertical="justify"/>
    </xf>
    <xf numFmtId="0" fontId="9" fillId="0" borderId="14" xfId="0" applyFont="1" applyBorder="1" applyAlignment="1">
      <alignment/>
    </xf>
    <xf numFmtId="16" fontId="7" fillId="0" borderId="11" xfId="0" applyNumberFormat="1" applyFont="1" applyBorder="1" applyAlignment="1">
      <alignment horizontal="left" vertical="justify"/>
    </xf>
    <xf numFmtId="16" fontId="9" fillId="0" borderId="14" xfId="0" applyNumberFormat="1" applyFont="1" applyBorder="1" applyAlignment="1">
      <alignment horizontal="left" vertical="justify"/>
    </xf>
    <xf numFmtId="16" fontId="9" fillId="0" borderId="13" xfId="0" applyNumberFormat="1" applyFont="1" applyBorder="1" applyAlignment="1">
      <alignment horizontal="left" vertical="justify"/>
    </xf>
    <xf numFmtId="0" fontId="7" fillId="0" borderId="18" xfId="0" applyFont="1" applyBorder="1" applyAlignment="1">
      <alignment vertical="justify"/>
    </xf>
    <xf numFmtId="0" fontId="12" fillId="0" borderId="11" xfId="0" applyFont="1" applyBorder="1" applyAlignment="1">
      <alignment horizontal="left" vertical="justify"/>
    </xf>
    <xf numFmtId="173" fontId="9" fillId="0" borderId="10" xfId="0" applyNumberFormat="1" applyFont="1" applyBorder="1" applyAlignment="1">
      <alignment horizontal="center" vertical="justify"/>
    </xf>
    <xf numFmtId="173" fontId="9" fillId="0" borderId="15" xfId="0" applyNumberFormat="1" applyFont="1" applyBorder="1" applyAlignment="1">
      <alignment horizontal="center" vertical="justify"/>
    </xf>
    <xf numFmtId="49" fontId="9" fillId="0" borderId="10" xfId="0" applyNumberFormat="1" applyFont="1" applyBorder="1" applyAlignment="1">
      <alignment horizontal="center" vertical="justify" wrapText="1"/>
    </xf>
    <xf numFmtId="49" fontId="9" fillId="0" borderId="15" xfId="0" applyNumberFormat="1" applyFont="1" applyBorder="1" applyAlignment="1">
      <alignment horizontal="center" vertical="justify" wrapText="1"/>
    </xf>
    <xf numFmtId="0" fontId="9" fillId="0" borderId="20" xfId="0" applyFont="1" applyBorder="1" applyAlignment="1">
      <alignment horizontal="left" vertical="justify"/>
    </xf>
    <xf numFmtId="49" fontId="7" fillId="0" borderId="12" xfId="0" applyNumberFormat="1" applyFont="1" applyBorder="1" applyAlignment="1">
      <alignment horizontal="center" vertical="justify" wrapText="1"/>
    </xf>
    <xf numFmtId="173" fontId="7" fillId="0" borderId="12" xfId="0" applyNumberFormat="1" applyFont="1" applyBorder="1" applyAlignment="1">
      <alignment horizontal="center" vertical="justify"/>
    </xf>
    <xf numFmtId="0" fontId="11" fillId="0" borderId="11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7" fillId="0" borderId="12" xfId="0" applyFont="1" applyFill="1" applyBorder="1" applyAlignment="1">
      <alignment horizontal="center" vertical="justify" wrapText="1"/>
    </xf>
    <xf numFmtId="172" fontId="7" fillId="0" borderId="12" xfId="0" applyNumberFormat="1" applyFont="1" applyFill="1" applyBorder="1" applyAlignment="1">
      <alignment horizontal="center" vertical="justify"/>
    </xf>
    <xf numFmtId="49" fontId="7" fillId="0" borderId="12" xfId="0" applyNumberFormat="1" applyFont="1" applyFill="1" applyBorder="1" applyAlignment="1">
      <alignment horizontal="center" vertical="justify"/>
    </xf>
    <xf numFmtId="173" fontId="7" fillId="0" borderId="12" xfId="0" applyNumberFormat="1" applyFont="1" applyFill="1" applyBorder="1" applyAlignment="1">
      <alignment horizontal="right" vertical="justify"/>
    </xf>
    <xf numFmtId="0" fontId="9" fillId="0" borderId="10" xfId="0" applyFont="1" applyFill="1" applyBorder="1" applyAlignment="1">
      <alignment horizontal="center" vertical="justify" wrapText="1"/>
    </xf>
    <xf numFmtId="172" fontId="9" fillId="0" borderId="10" xfId="0" applyNumberFormat="1" applyFont="1" applyFill="1" applyBorder="1" applyAlignment="1">
      <alignment horizontal="center" vertical="justify"/>
    </xf>
    <xf numFmtId="49" fontId="9" fillId="0" borderId="10" xfId="0" applyNumberFormat="1" applyFont="1" applyFill="1" applyBorder="1" applyAlignment="1">
      <alignment horizontal="center" vertical="justify"/>
    </xf>
    <xf numFmtId="173" fontId="9" fillId="0" borderId="10" xfId="0" applyNumberFormat="1" applyFont="1" applyFill="1" applyBorder="1" applyAlignment="1">
      <alignment horizontal="right" vertical="justify"/>
    </xf>
    <xf numFmtId="0" fontId="9" fillId="0" borderId="15" xfId="0" applyFont="1" applyFill="1" applyBorder="1" applyAlignment="1">
      <alignment horizontal="center" vertical="justify" wrapText="1"/>
    </xf>
    <xf numFmtId="172" fontId="9" fillId="0" borderId="15" xfId="0" applyNumberFormat="1" applyFont="1" applyFill="1" applyBorder="1" applyAlignment="1">
      <alignment horizontal="center" vertical="justify"/>
    </xf>
    <xf numFmtId="49" fontId="9" fillId="0" borderId="15" xfId="0" applyNumberFormat="1" applyFont="1" applyFill="1" applyBorder="1" applyAlignment="1">
      <alignment horizontal="center" vertical="justify"/>
    </xf>
    <xf numFmtId="173" fontId="9" fillId="0" borderId="15" xfId="0" applyNumberFormat="1" applyFont="1" applyFill="1" applyBorder="1" applyAlignment="1">
      <alignment horizontal="right" vertical="justify"/>
    </xf>
    <xf numFmtId="49" fontId="9" fillId="0" borderId="0" xfId="0" applyNumberFormat="1" applyFont="1" applyBorder="1" applyAlignment="1">
      <alignment horizontal="center" vertical="justify"/>
    </xf>
    <xf numFmtId="173" fontId="9" fillId="0" borderId="15" xfId="0" applyNumberFormat="1" applyFont="1" applyBorder="1" applyAlignment="1">
      <alignment vertical="justify"/>
    </xf>
    <xf numFmtId="173" fontId="7" fillId="0" borderId="12" xfId="0" applyNumberFormat="1" applyFont="1" applyBorder="1" applyAlignment="1">
      <alignment vertical="justify"/>
    </xf>
    <xf numFmtId="173" fontId="9" fillId="0" borderId="10" xfId="0" applyNumberFormat="1" applyFont="1" applyBorder="1" applyAlignment="1">
      <alignment vertical="justify"/>
    </xf>
    <xf numFmtId="172" fontId="9" fillId="0" borderId="21" xfId="0" applyNumberFormat="1" applyFont="1" applyBorder="1" applyAlignment="1">
      <alignment horizontal="center" vertical="justify"/>
    </xf>
    <xf numFmtId="49" fontId="9" fillId="0" borderId="22" xfId="0" applyNumberFormat="1" applyFont="1" applyBorder="1" applyAlignment="1">
      <alignment horizontal="center" vertical="justify"/>
    </xf>
    <xf numFmtId="172" fontId="9" fillId="0" borderId="23" xfId="0" applyNumberFormat="1" applyFont="1" applyBorder="1" applyAlignment="1">
      <alignment horizontal="center" vertical="justify"/>
    </xf>
    <xf numFmtId="49" fontId="9" fillId="0" borderId="24" xfId="0" applyNumberFormat="1" applyFont="1" applyBorder="1" applyAlignment="1">
      <alignment horizontal="center" vertical="justify"/>
    </xf>
    <xf numFmtId="0" fontId="7" fillId="0" borderId="12" xfId="0" applyFont="1" applyBorder="1" applyAlignment="1">
      <alignment vertical="justify"/>
    </xf>
    <xf numFmtId="0" fontId="9" fillId="0" borderId="10" xfId="0" applyFont="1" applyBorder="1" applyAlignment="1">
      <alignment vertical="justify"/>
    </xf>
    <xf numFmtId="0" fontId="9" fillId="0" borderId="15" xfId="0" applyFont="1" applyBorder="1" applyAlignment="1">
      <alignment vertical="justify"/>
    </xf>
    <xf numFmtId="0" fontId="9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7" fillId="0" borderId="12" xfId="0" applyFont="1" applyBorder="1" applyAlignment="1">
      <alignment horizontal="center" wrapText="1"/>
    </xf>
    <xf numFmtId="172" fontId="7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173" fontId="7" fillId="0" borderId="12" xfId="0" applyNumberFormat="1" applyFont="1" applyBorder="1" applyAlignment="1">
      <alignment horizontal="right"/>
    </xf>
    <xf numFmtId="173" fontId="7" fillId="0" borderId="18" xfId="0" applyNumberFormat="1" applyFont="1" applyBorder="1" applyAlignment="1">
      <alignment/>
    </xf>
    <xf numFmtId="0" fontId="13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Fill="1" applyBorder="1" applyAlignment="1">
      <alignment horizontal="left" vertical="justify"/>
    </xf>
    <xf numFmtId="0" fontId="7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2" fillId="0" borderId="12" xfId="0" applyNumberFormat="1" applyFont="1" applyBorder="1" applyAlignment="1">
      <alignment horizontal="center" vertical="justify" wrapText="1"/>
    </xf>
    <xf numFmtId="172" fontId="12" fillId="0" borderId="12" xfId="0" applyNumberFormat="1" applyFont="1" applyBorder="1" applyAlignment="1">
      <alignment horizontal="center" vertical="justify"/>
    </xf>
    <xf numFmtId="49" fontId="12" fillId="0" borderId="12" xfId="0" applyNumberFormat="1" applyFont="1" applyBorder="1" applyAlignment="1">
      <alignment horizontal="center" vertical="justify"/>
    </xf>
    <xf numFmtId="173" fontId="12" fillId="0" borderId="12" xfId="0" applyNumberFormat="1" applyFont="1" applyBorder="1" applyAlignment="1">
      <alignment horizontal="right" vertical="justify"/>
    </xf>
    <xf numFmtId="173" fontId="12" fillId="0" borderId="12" xfId="0" applyNumberFormat="1" applyFont="1" applyBorder="1" applyAlignment="1">
      <alignment vertical="justify"/>
    </xf>
    <xf numFmtId="16" fontId="7" fillId="0" borderId="25" xfId="0" applyNumberFormat="1" applyFont="1" applyBorder="1" applyAlignment="1">
      <alignment horizontal="left" vertical="justify"/>
    </xf>
    <xf numFmtId="0" fontId="7" fillId="0" borderId="25" xfId="0" applyFont="1" applyBorder="1" applyAlignment="1">
      <alignment horizontal="left" vertical="justify"/>
    </xf>
    <xf numFmtId="0" fontId="7" fillId="0" borderId="26" xfId="0" applyNumberFormat="1" applyFont="1" applyBorder="1" applyAlignment="1">
      <alignment horizontal="center" vertical="justify" wrapText="1"/>
    </xf>
    <xf numFmtId="172" fontId="7" fillId="0" borderId="26" xfId="0" applyNumberFormat="1" applyFont="1" applyBorder="1" applyAlignment="1">
      <alignment horizontal="center" vertical="justify"/>
    </xf>
    <xf numFmtId="49" fontId="7" fillId="0" borderId="26" xfId="0" applyNumberFormat="1" applyFont="1" applyBorder="1" applyAlignment="1">
      <alignment horizontal="center" vertical="justify"/>
    </xf>
    <xf numFmtId="173" fontId="7" fillId="0" borderId="26" xfId="0" applyNumberFormat="1" applyFont="1" applyBorder="1" applyAlignment="1">
      <alignment horizontal="right" vertical="justify"/>
    </xf>
    <xf numFmtId="0" fontId="7" fillId="0" borderId="27" xfId="0" applyFont="1" applyBorder="1" applyAlignment="1">
      <alignment vertical="justify"/>
    </xf>
    <xf numFmtId="0" fontId="0" fillId="0" borderId="28" xfId="0" applyBorder="1" applyAlignment="1">
      <alignment/>
    </xf>
    <xf numFmtId="173" fontId="7" fillId="0" borderId="27" xfId="0" applyNumberFormat="1" applyFont="1" applyBorder="1" applyAlignment="1">
      <alignment vertical="justify"/>
    </xf>
    <xf numFmtId="0" fontId="5" fillId="0" borderId="29" xfId="0" applyFont="1" applyBorder="1" applyAlignment="1">
      <alignment/>
    </xf>
    <xf numFmtId="0" fontId="5" fillId="0" borderId="28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28" xfId="0" applyFont="1" applyBorder="1" applyAlignment="1">
      <alignment/>
    </xf>
    <xf numFmtId="0" fontId="9" fillId="0" borderId="12" xfId="0" applyNumberFormat="1" applyFont="1" applyBorder="1" applyAlignment="1">
      <alignment horizontal="center" vertical="justify" wrapText="1"/>
    </xf>
    <xf numFmtId="0" fontId="10" fillId="0" borderId="12" xfId="0" applyNumberFormat="1" applyFont="1" applyBorder="1" applyAlignment="1">
      <alignment horizontal="center" vertical="justify" wrapText="1"/>
    </xf>
    <xf numFmtId="172" fontId="10" fillId="0" borderId="12" xfId="0" applyNumberFormat="1" applyFont="1" applyBorder="1" applyAlignment="1">
      <alignment horizontal="center" vertical="justify"/>
    </xf>
    <xf numFmtId="49" fontId="10" fillId="0" borderId="12" xfId="0" applyNumberFormat="1" applyFont="1" applyBorder="1" applyAlignment="1">
      <alignment horizontal="center" vertical="justify"/>
    </xf>
    <xf numFmtId="173" fontId="10" fillId="0" borderId="12" xfId="0" applyNumberFormat="1" applyFont="1" applyBorder="1" applyAlignment="1">
      <alignment horizontal="right" vertical="justify"/>
    </xf>
    <xf numFmtId="173" fontId="10" fillId="0" borderId="18" xfId="0" applyNumberFormat="1" applyFont="1" applyBorder="1" applyAlignment="1">
      <alignment vertical="justify"/>
    </xf>
    <xf numFmtId="0" fontId="7" fillId="0" borderId="26" xfId="0" applyFont="1" applyBorder="1" applyAlignment="1">
      <alignment horizontal="center" vertical="justify" wrapText="1"/>
    </xf>
    <xf numFmtId="172" fontId="7" fillId="0" borderId="30" xfId="0" applyNumberFormat="1" applyFont="1" applyBorder="1" applyAlignment="1">
      <alignment horizontal="center" vertical="justify"/>
    </xf>
    <xf numFmtId="49" fontId="7" fillId="0" borderId="31" xfId="0" applyNumberFormat="1" applyFont="1" applyBorder="1" applyAlignment="1">
      <alignment horizontal="center" vertical="justify"/>
    </xf>
    <xf numFmtId="173" fontId="7" fillId="0" borderId="26" xfId="0" applyNumberFormat="1" applyFont="1" applyBorder="1" applyAlignment="1">
      <alignment vertical="justify"/>
    </xf>
    <xf numFmtId="0" fontId="7" fillId="0" borderId="10" xfId="0" applyFont="1" applyBorder="1" applyAlignment="1">
      <alignment horizontal="center" vertical="justify" wrapText="1"/>
    </xf>
    <xf numFmtId="173" fontId="7" fillId="0" borderId="10" xfId="0" applyNumberFormat="1" applyFont="1" applyBorder="1" applyAlignment="1">
      <alignment vertical="justify"/>
    </xf>
    <xf numFmtId="49" fontId="7" fillId="0" borderId="26" xfId="0" applyNumberFormat="1" applyFont="1" applyBorder="1" applyAlignment="1">
      <alignment horizontal="center" vertical="justify" wrapText="1"/>
    </xf>
    <xf numFmtId="173" fontId="7" fillId="0" borderId="26" xfId="0" applyNumberFormat="1" applyFont="1" applyBorder="1" applyAlignment="1">
      <alignment horizontal="center" vertical="justify"/>
    </xf>
    <xf numFmtId="173" fontId="7" fillId="0" borderId="18" xfId="0" applyNumberFormat="1" applyFont="1" applyBorder="1" applyAlignment="1">
      <alignment horizontal="right" vertical="justify"/>
    </xf>
    <xf numFmtId="173" fontId="7" fillId="0" borderId="29" xfId="0" applyNumberFormat="1" applyFont="1" applyBorder="1" applyAlignment="1">
      <alignment vertical="justify"/>
    </xf>
    <xf numFmtId="0" fontId="7" fillId="0" borderId="26" xfId="0" applyFont="1" applyBorder="1" applyAlignment="1">
      <alignment vertical="justify"/>
    </xf>
    <xf numFmtId="0" fontId="7" fillId="0" borderId="32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 wrapText="1"/>
    </xf>
    <xf numFmtId="172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173" fontId="7" fillId="0" borderId="10" xfId="0" applyNumberFormat="1" applyFont="1" applyBorder="1" applyAlignment="1">
      <alignment horizontal="right"/>
    </xf>
    <xf numFmtId="173" fontId="7" fillId="0" borderId="17" xfId="0" applyNumberFormat="1" applyFont="1" applyBorder="1" applyAlignment="1">
      <alignment/>
    </xf>
    <xf numFmtId="0" fontId="9" fillId="0" borderId="33" xfId="0" applyFont="1" applyBorder="1" applyAlignment="1">
      <alignment horizontal="center" vertical="center" wrapText="1"/>
    </xf>
    <xf numFmtId="0" fontId="9" fillId="0" borderId="33" xfId="0" applyFont="1" applyBorder="1" applyAlignment="1">
      <alignment vertical="center"/>
    </xf>
    <xf numFmtId="0" fontId="9" fillId="0" borderId="34" xfId="0" applyFont="1" applyBorder="1" applyAlignment="1">
      <alignment horizontal="left" vertical="center"/>
    </xf>
    <xf numFmtId="0" fontId="9" fillId="0" borderId="33" xfId="0" applyFont="1" applyBorder="1" applyAlignment="1">
      <alignment horizontal="center" vertical="center"/>
    </xf>
    <xf numFmtId="0" fontId="7" fillId="0" borderId="35" xfId="0" applyFont="1" applyFill="1" applyBorder="1" applyAlignment="1">
      <alignment wrapText="1"/>
    </xf>
    <xf numFmtId="0" fontId="7" fillId="0" borderId="35" xfId="0" applyFont="1" applyFill="1" applyBorder="1" applyAlignment="1">
      <alignment/>
    </xf>
    <xf numFmtId="49" fontId="7" fillId="0" borderId="35" xfId="0" applyNumberFormat="1" applyFont="1" applyFill="1" applyBorder="1" applyAlignment="1">
      <alignment/>
    </xf>
    <xf numFmtId="173" fontId="7" fillId="0" borderId="35" xfId="0" applyNumberFormat="1" applyFont="1" applyFill="1" applyBorder="1" applyAlignment="1">
      <alignment horizontal="right"/>
    </xf>
    <xf numFmtId="173" fontId="7" fillId="0" borderId="33" xfId="0" applyNumberFormat="1" applyFont="1" applyFill="1" applyBorder="1" applyAlignment="1">
      <alignment/>
    </xf>
    <xf numFmtId="0" fontId="7" fillId="0" borderId="32" xfId="0" applyFont="1" applyBorder="1" applyAlignment="1">
      <alignment horizontal="center"/>
    </xf>
    <xf numFmtId="0" fontId="10" fillId="0" borderId="22" xfId="0" applyFont="1" applyBorder="1" applyAlignment="1">
      <alignment horizontal="left"/>
    </xf>
    <xf numFmtId="0" fontId="7" fillId="0" borderId="31" xfId="0" applyFont="1" applyBorder="1" applyAlignment="1">
      <alignment vertical="justify" wrapText="1"/>
    </xf>
    <xf numFmtId="0" fontId="7" fillId="0" borderId="22" xfId="0" applyFont="1" applyBorder="1" applyAlignment="1">
      <alignment vertical="justify" wrapText="1"/>
    </xf>
    <xf numFmtId="0" fontId="9" fillId="0" borderId="22" xfId="0" applyFont="1" applyBorder="1" applyAlignment="1">
      <alignment vertical="justify" wrapText="1"/>
    </xf>
    <xf numFmtId="0" fontId="9" fillId="0" borderId="24" xfId="0" applyFont="1" applyBorder="1" applyAlignment="1">
      <alignment vertical="justify" wrapText="1"/>
    </xf>
    <xf numFmtId="0" fontId="7" fillId="0" borderId="32" xfId="0" applyFont="1" applyBorder="1" applyAlignment="1">
      <alignment vertical="top" wrapText="1"/>
    </xf>
    <xf numFmtId="0" fontId="7" fillId="0" borderId="32" xfId="0" applyFont="1" applyBorder="1" applyAlignment="1">
      <alignment vertical="justify" wrapText="1"/>
    </xf>
    <xf numFmtId="0" fontId="7" fillId="0" borderId="32" xfId="0" applyFont="1" applyBorder="1" applyAlignment="1">
      <alignment horizontal="center" vertical="justify"/>
    </xf>
    <xf numFmtId="0" fontId="7" fillId="0" borderId="31" xfId="0" applyFont="1" applyBorder="1" applyAlignment="1">
      <alignment vertical="top" wrapText="1"/>
    </xf>
    <xf numFmtId="172" fontId="12" fillId="0" borderId="32" xfId="0" applyNumberFormat="1" applyFont="1" applyBorder="1" applyAlignment="1">
      <alignment horizontal="left" vertical="justify"/>
    </xf>
    <xf numFmtId="172" fontId="7" fillId="0" borderId="32" xfId="0" applyNumberFormat="1" applyFont="1" applyBorder="1" applyAlignment="1">
      <alignment horizontal="left" vertical="justify" wrapText="1"/>
    </xf>
    <xf numFmtId="0" fontId="10" fillId="0" borderId="32" xfId="0" applyFont="1" applyBorder="1" applyAlignment="1">
      <alignment vertical="justify" wrapText="1"/>
    </xf>
    <xf numFmtId="0" fontId="7" fillId="0" borderId="31" xfId="0" applyFont="1" applyFill="1" applyBorder="1" applyAlignment="1">
      <alignment vertical="justify" wrapText="1"/>
    </xf>
    <xf numFmtId="0" fontId="9" fillId="0" borderId="22" xfId="0" applyFont="1" applyBorder="1" applyAlignment="1">
      <alignment vertical="top" wrapText="1"/>
    </xf>
    <xf numFmtId="0" fontId="9" fillId="0" borderId="36" xfId="0" applyFont="1" applyBorder="1" applyAlignment="1">
      <alignment vertical="justify" wrapText="1"/>
    </xf>
    <xf numFmtId="0" fontId="12" fillId="0" borderId="22" xfId="0" applyFont="1" applyBorder="1" applyAlignment="1">
      <alignment vertical="justify" wrapText="1"/>
    </xf>
    <xf numFmtId="0" fontId="11" fillId="0" borderId="22" xfId="0" applyFont="1" applyBorder="1" applyAlignment="1">
      <alignment vertical="justify" wrapText="1"/>
    </xf>
    <xf numFmtId="0" fontId="7" fillId="0" borderId="32" xfId="0" applyFont="1" applyFill="1" applyBorder="1" applyAlignment="1">
      <alignment vertical="justify" wrapText="1"/>
    </xf>
    <xf numFmtId="0" fontId="9" fillId="0" borderId="22" xfId="0" applyFont="1" applyFill="1" applyBorder="1" applyAlignment="1">
      <alignment vertical="justify" wrapText="1"/>
    </xf>
    <xf numFmtId="0" fontId="9" fillId="0" borderId="24" xfId="0" applyFont="1" applyFill="1" applyBorder="1" applyAlignment="1">
      <alignment vertical="justify" wrapText="1"/>
    </xf>
    <xf numFmtId="0" fontId="10" fillId="0" borderId="32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12" fillId="0" borderId="32" xfId="0" applyFont="1" applyBorder="1" applyAlignment="1">
      <alignment vertical="justify" wrapText="1"/>
    </xf>
    <xf numFmtId="0" fontId="8" fillId="0" borderId="31" xfId="0" applyFont="1" applyBorder="1" applyAlignment="1">
      <alignment vertical="justify" wrapText="1"/>
    </xf>
    <xf numFmtId="0" fontId="7" fillId="0" borderId="37" xfId="0" applyFont="1" applyFill="1" applyBorder="1" applyAlignment="1">
      <alignment wrapText="1"/>
    </xf>
    <xf numFmtId="0" fontId="9" fillId="0" borderId="38" xfId="0" applyFont="1" applyBorder="1" applyAlignment="1">
      <alignment horizontal="left" vertical="center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16" fontId="7" fillId="0" borderId="13" xfId="0" applyNumberFormat="1" applyFont="1" applyBorder="1" applyAlignment="1">
      <alignment horizontal="left" vertical="center"/>
    </xf>
    <xf numFmtId="0" fontId="12" fillId="0" borderId="13" xfId="0" applyFont="1" applyBorder="1" applyAlignment="1">
      <alignment horizontal="left" vertical="justify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39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16" fontId="9" fillId="0" borderId="20" xfId="0" applyNumberFormat="1" applyFont="1" applyBorder="1" applyAlignment="1">
      <alignment horizontal="left" vertical="center"/>
    </xf>
    <xf numFmtId="16" fontId="7" fillId="0" borderId="25" xfId="0" applyNumberFormat="1" applyFont="1" applyBorder="1" applyAlignment="1">
      <alignment horizontal="left" vertical="center"/>
    </xf>
    <xf numFmtId="16" fontId="9" fillId="0" borderId="20" xfId="0" applyNumberFormat="1" applyFont="1" applyBorder="1" applyAlignment="1">
      <alignment horizontal="left" vertical="justify"/>
    </xf>
    <xf numFmtId="0" fontId="11" fillId="0" borderId="11" xfId="0" applyFont="1" applyBorder="1" applyAlignment="1">
      <alignment/>
    </xf>
    <xf numFmtId="0" fontId="12" fillId="0" borderId="25" xfId="0" applyFont="1" applyBorder="1" applyAlignment="1">
      <alignment horizontal="left" vertical="justify"/>
    </xf>
    <xf numFmtId="0" fontId="11" fillId="0" borderId="25" xfId="0" applyFont="1" applyBorder="1" applyAlignment="1">
      <alignment/>
    </xf>
    <xf numFmtId="0" fontId="7" fillId="0" borderId="25" xfId="0" applyFont="1" applyFill="1" applyBorder="1" applyAlignment="1">
      <alignment horizontal="left" vertical="justify"/>
    </xf>
    <xf numFmtId="0" fontId="9" fillId="0" borderId="20" xfId="0" applyFont="1" applyFill="1" applyBorder="1" applyAlignment="1">
      <alignment horizontal="left" vertical="justify"/>
    </xf>
    <xf numFmtId="0" fontId="11" fillId="0" borderId="25" xfId="0" applyFont="1" applyBorder="1" applyAlignment="1">
      <alignment vertical="center"/>
    </xf>
    <xf numFmtId="0" fontId="11" fillId="0" borderId="4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99"/>
  <sheetViews>
    <sheetView tabSelected="1" zoomScale="80" zoomScaleNormal="80" zoomScalePageLayoutView="0" workbookViewId="0" topLeftCell="A1">
      <selection activeCell="C16" sqref="C16"/>
    </sheetView>
  </sheetViews>
  <sheetFormatPr defaultColWidth="9.140625" defaultRowHeight="12.75"/>
  <cols>
    <col min="1" max="1" width="0.9921875" style="0" customWidth="1"/>
    <col min="2" max="2" width="10.140625" style="0" customWidth="1"/>
    <col min="3" max="3" width="94.421875" style="0" customWidth="1"/>
    <col min="4" max="4" width="7.7109375" style="0" customWidth="1"/>
    <col min="5" max="5" width="10.140625" style="0" customWidth="1"/>
    <col min="6" max="6" width="9.8515625" style="0" customWidth="1"/>
    <col min="7" max="7" width="9.421875" style="0" customWidth="1"/>
    <col min="8" max="8" width="14.140625" style="0" customWidth="1"/>
    <col min="9" max="9" width="11.421875" style="0" customWidth="1"/>
    <col min="10" max="10" width="11.7109375" style="0" customWidth="1"/>
    <col min="12" max="12" width="9.8515625" style="0" bestFit="1" customWidth="1"/>
  </cols>
  <sheetData>
    <row r="1" spans="3:8" ht="18.75" customHeight="1">
      <c r="C1" s="6" t="s">
        <v>323</v>
      </c>
      <c r="D1" s="3"/>
      <c r="F1" s="2"/>
      <c r="G1" s="2"/>
      <c r="H1" s="8" t="s">
        <v>22</v>
      </c>
    </row>
    <row r="2" spans="6:8" ht="13.5" customHeight="1">
      <c r="F2" s="2"/>
      <c r="G2" s="2"/>
      <c r="H2" t="s">
        <v>39</v>
      </c>
    </row>
    <row r="3" spans="5:8" ht="18.75" customHeight="1">
      <c r="E3" s="1"/>
      <c r="F3" s="2"/>
      <c r="G3" s="2"/>
      <c r="H3" s="2"/>
    </row>
    <row r="4" spans="3:4" s="3" customFormat="1" ht="18.75">
      <c r="C4" s="14" t="s">
        <v>160</v>
      </c>
      <c r="D4" s="7"/>
    </row>
    <row r="5" spans="3:4" s="3" customFormat="1" ht="12.75" customHeight="1">
      <c r="C5" s="15"/>
      <c r="D5" s="7"/>
    </row>
    <row r="6" spans="3:10" ht="18">
      <c r="C6" s="4"/>
      <c r="D6" s="4"/>
      <c r="H6" s="9"/>
      <c r="J6" s="9" t="s">
        <v>24</v>
      </c>
    </row>
    <row r="7" spans="2:10" ht="12.75" customHeight="1">
      <c r="B7" s="152" t="s">
        <v>0</v>
      </c>
      <c r="C7" s="153" t="s">
        <v>1</v>
      </c>
      <c r="D7" s="153" t="s">
        <v>2</v>
      </c>
      <c r="E7" s="150" t="s">
        <v>3</v>
      </c>
      <c r="F7" s="150" t="s">
        <v>51</v>
      </c>
      <c r="G7" s="150" t="s">
        <v>4</v>
      </c>
      <c r="H7" s="150" t="s">
        <v>50</v>
      </c>
      <c r="I7" s="198" t="s">
        <v>21</v>
      </c>
      <c r="J7" s="150" t="s">
        <v>83</v>
      </c>
    </row>
    <row r="8" spans="2:10" ht="50.25" customHeight="1">
      <c r="B8" s="185"/>
      <c r="C8" s="153"/>
      <c r="D8" s="153"/>
      <c r="E8" s="151"/>
      <c r="F8" s="151"/>
      <c r="G8" s="151"/>
      <c r="H8" s="151"/>
      <c r="I8" s="199"/>
      <c r="J8" s="150"/>
    </row>
    <row r="9" spans="1:10" s="1" customFormat="1" ht="15">
      <c r="A9" s="190"/>
      <c r="B9" s="98" t="s">
        <v>93</v>
      </c>
      <c r="C9" s="159" t="s">
        <v>5</v>
      </c>
      <c r="D9" s="99">
        <v>924</v>
      </c>
      <c r="E9" s="100"/>
      <c r="F9" s="101"/>
      <c r="G9" s="101"/>
      <c r="H9" s="102">
        <f>H11+H15</f>
        <v>4164.5</v>
      </c>
      <c r="I9" s="102">
        <f>I11+I15</f>
        <v>4162.6</v>
      </c>
      <c r="J9" s="103">
        <f aca="true" t="shared" si="0" ref="J9:J117">ROUND(I9/H9*100,1)</f>
        <v>100</v>
      </c>
    </row>
    <row r="10" spans="1:10" s="1" customFormat="1" ht="14.25">
      <c r="A10" s="190"/>
      <c r="B10" s="186"/>
      <c r="C10" s="160" t="s">
        <v>92</v>
      </c>
      <c r="D10" s="145">
        <v>924</v>
      </c>
      <c r="E10" s="146">
        <v>100</v>
      </c>
      <c r="F10" s="147"/>
      <c r="G10" s="147"/>
      <c r="H10" s="148">
        <f>H11+H15</f>
        <v>4164.5</v>
      </c>
      <c r="I10" s="148">
        <f>I11+I15</f>
        <v>4162.6</v>
      </c>
      <c r="J10" s="149">
        <f t="shared" si="0"/>
        <v>100</v>
      </c>
    </row>
    <row r="11" spans="1:10" s="6" customFormat="1" ht="28.5">
      <c r="A11" s="191"/>
      <c r="B11" s="187" t="s">
        <v>6</v>
      </c>
      <c r="C11" s="161" t="s">
        <v>7</v>
      </c>
      <c r="D11" s="133">
        <v>924</v>
      </c>
      <c r="E11" s="117">
        <v>102</v>
      </c>
      <c r="F11" s="118"/>
      <c r="G11" s="118"/>
      <c r="H11" s="119">
        <f>H12</f>
        <v>1025.3</v>
      </c>
      <c r="I11" s="119">
        <f>I12</f>
        <v>1025</v>
      </c>
      <c r="J11" s="122">
        <f t="shared" si="0"/>
        <v>100</v>
      </c>
    </row>
    <row r="12" spans="1:10" s="1" customFormat="1" ht="18" customHeight="1">
      <c r="A12" s="190"/>
      <c r="B12" s="21" t="s">
        <v>94</v>
      </c>
      <c r="C12" s="162" t="s">
        <v>126</v>
      </c>
      <c r="D12" s="25">
        <v>924</v>
      </c>
      <c r="E12" s="26">
        <v>102</v>
      </c>
      <c r="F12" s="13" t="s">
        <v>52</v>
      </c>
      <c r="G12" s="13"/>
      <c r="H12" s="33">
        <f>H14</f>
        <v>1025.3</v>
      </c>
      <c r="I12" s="33">
        <f>I14</f>
        <v>1025</v>
      </c>
      <c r="J12" s="39">
        <f t="shared" si="0"/>
        <v>100</v>
      </c>
    </row>
    <row r="13" spans="1:10" s="1" customFormat="1" ht="42" customHeight="1">
      <c r="A13" s="190"/>
      <c r="B13" s="21" t="s">
        <v>95</v>
      </c>
      <c r="C13" s="163" t="s">
        <v>163</v>
      </c>
      <c r="D13" s="25">
        <v>924</v>
      </c>
      <c r="E13" s="26">
        <v>102</v>
      </c>
      <c r="F13" s="13" t="s">
        <v>52</v>
      </c>
      <c r="G13" s="13" t="s">
        <v>164</v>
      </c>
      <c r="H13" s="33">
        <f>H14</f>
        <v>1025.3</v>
      </c>
      <c r="I13" s="33">
        <f>I14</f>
        <v>1025</v>
      </c>
      <c r="J13" s="39">
        <f t="shared" si="0"/>
        <v>100</v>
      </c>
    </row>
    <row r="14" spans="1:10" s="1" customFormat="1" ht="20.25" customHeight="1">
      <c r="A14" s="190"/>
      <c r="B14" s="200" t="s">
        <v>226</v>
      </c>
      <c r="C14" s="164" t="s">
        <v>165</v>
      </c>
      <c r="D14" s="28">
        <v>924</v>
      </c>
      <c r="E14" s="29">
        <v>102</v>
      </c>
      <c r="F14" s="30" t="s">
        <v>52</v>
      </c>
      <c r="G14" s="30" t="s">
        <v>53</v>
      </c>
      <c r="H14" s="31">
        <v>1025.3</v>
      </c>
      <c r="I14" s="87">
        <v>1025</v>
      </c>
      <c r="J14" s="32">
        <f t="shared" si="0"/>
        <v>100</v>
      </c>
    </row>
    <row r="15" spans="1:10" s="5" customFormat="1" ht="33" customHeight="1">
      <c r="A15" s="192"/>
      <c r="B15" s="38" t="s">
        <v>8</v>
      </c>
      <c r="C15" s="165" t="s">
        <v>128</v>
      </c>
      <c r="D15" s="144">
        <v>924</v>
      </c>
      <c r="E15" s="18">
        <v>103</v>
      </c>
      <c r="F15" s="19"/>
      <c r="G15" s="19"/>
      <c r="H15" s="20">
        <f>H16+H19+H22</f>
        <v>3139.2000000000003</v>
      </c>
      <c r="I15" s="20">
        <f>I16+I19+I22</f>
        <v>3137.6000000000004</v>
      </c>
      <c r="J15" s="45">
        <f t="shared" si="0"/>
        <v>99.9</v>
      </c>
    </row>
    <row r="16" spans="1:10" s="1" customFormat="1" ht="18.75" customHeight="1">
      <c r="A16" s="190"/>
      <c r="B16" s="21" t="s">
        <v>96</v>
      </c>
      <c r="C16" s="161" t="s">
        <v>127</v>
      </c>
      <c r="D16" s="133">
        <v>924</v>
      </c>
      <c r="E16" s="117">
        <v>103</v>
      </c>
      <c r="F16" s="118" t="s">
        <v>54</v>
      </c>
      <c r="G16" s="118"/>
      <c r="H16" s="119">
        <f>H17</f>
        <v>918.6</v>
      </c>
      <c r="I16" s="119">
        <f>I17</f>
        <v>918.4</v>
      </c>
      <c r="J16" s="122">
        <f t="shared" si="0"/>
        <v>100</v>
      </c>
    </row>
    <row r="17" spans="1:12" s="10" customFormat="1" ht="37.5" customHeight="1">
      <c r="A17" s="193"/>
      <c r="B17" s="21" t="s">
        <v>97</v>
      </c>
      <c r="C17" s="163" t="s">
        <v>163</v>
      </c>
      <c r="D17" s="25">
        <v>924</v>
      </c>
      <c r="E17" s="26">
        <v>103</v>
      </c>
      <c r="F17" s="13" t="s">
        <v>54</v>
      </c>
      <c r="G17" s="13" t="s">
        <v>164</v>
      </c>
      <c r="H17" s="33">
        <f>H18</f>
        <v>918.6</v>
      </c>
      <c r="I17" s="95">
        <v>918.4</v>
      </c>
      <c r="J17" s="39">
        <f t="shared" si="0"/>
        <v>100</v>
      </c>
      <c r="L17" s="12"/>
    </row>
    <row r="18" spans="1:12" s="10" customFormat="1" ht="18" customHeight="1">
      <c r="A18" s="193"/>
      <c r="B18" s="27" t="s">
        <v>227</v>
      </c>
      <c r="C18" s="164" t="s">
        <v>165</v>
      </c>
      <c r="D18" s="28">
        <v>924</v>
      </c>
      <c r="E18" s="29">
        <v>103</v>
      </c>
      <c r="F18" s="30" t="s">
        <v>54</v>
      </c>
      <c r="G18" s="30" t="s">
        <v>53</v>
      </c>
      <c r="H18" s="31">
        <v>918.6</v>
      </c>
      <c r="I18" s="96">
        <v>918.4</v>
      </c>
      <c r="J18" s="32">
        <f t="shared" si="0"/>
        <v>100</v>
      </c>
      <c r="L18" s="12"/>
    </row>
    <row r="19" spans="1:10" s="2" customFormat="1" ht="18.75" customHeight="1">
      <c r="A19" s="194"/>
      <c r="B19" s="201" t="s">
        <v>98</v>
      </c>
      <c r="C19" s="166" t="s">
        <v>55</v>
      </c>
      <c r="D19" s="17">
        <v>924</v>
      </c>
      <c r="E19" s="18">
        <v>103</v>
      </c>
      <c r="F19" s="19" t="s">
        <v>56</v>
      </c>
      <c r="G19" s="19"/>
      <c r="H19" s="20">
        <f>H20</f>
        <v>237.8</v>
      </c>
      <c r="I19" s="20">
        <f>I20</f>
        <v>237.8</v>
      </c>
      <c r="J19" s="45">
        <f t="shared" si="0"/>
        <v>100</v>
      </c>
    </row>
    <row r="20" spans="1:12" s="2" customFormat="1" ht="40.5" customHeight="1">
      <c r="A20" s="194"/>
      <c r="B20" s="36" t="s">
        <v>99</v>
      </c>
      <c r="C20" s="163" t="s">
        <v>163</v>
      </c>
      <c r="D20" s="25">
        <v>924</v>
      </c>
      <c r="E20" s="26">
        <v>103</v>
      </c>
      <c r="F20" s="13" t="s">
        <v>56</v>
      </c>
      <c r="G20" s="13" t="s">
        <v>164</v>
      </c>
      <c r="H20" s="33">
        <f>H21</f>
        <v>237.8</v>
      </c>
      <c r="I20" s="95">
        <f>I21</f>
        <v>237.8</v>
      </c>
      <c r="J20" s="39">
        <f t="shared" si="0"/>
        <v>100</v>
      </c>
      <c r="L20" s="11"/>
    </row>
    <row r="21" spans="1:12" s="2" customFormat="1" ht="18" customHeight="1">
      <c r="A21" s="194"/>
      <c r="B21" s="69" t="s">
        <v>228</v>
      </c>
      <c r="C21" s="164" t="s">
        <v>166</v>
      </c>
      <c r="D21" s="28">
        <v>924</v>
      </c>
      <c r="E21" s="29">
        <v>103</v>
      </c>
      <c r="F21" s="30" t="s">
        <v>56</v>
      </c>
      <c r="G21" s="30" t="s">
        <v>53</v>
      </c>
      <c r="H21" s="31">
        <v>237.8</v>
      </c>
      <c r="I21" s="96">
        <v>237.8</v>
      </c>
      <c r="J21" s="32">
        <f t="shared" si="0"/>
        <v>100</v>
      </c>
      <c r="L21" s="11"/>
    </row>
    <row r="22" spans="1:10" s="5" customFormat="1" ht="15.75" customHeight="1">
      <c r="A22" s="192"/>
      <c r="B22" s="38" t="s">
        <v>100</v>
      </c>
      <c r="C22" s="166" t="s">
        <v>57</v>
      </c>
      <c r="D22" s="17">
        <v>924</v>
      </c>
      <c r="E22" s="18">
        <v>103</v>
      </c>
      <c r="F22" s="19" t="s">
        <v>58</v>
      </c>
      <c r="G22" s="19"/>
      <c r="H22" s="20">
        <f>H23+H25+H27</f>
        <v>1982.8000000000002</v>
      </c>
      <c r="I22" s="20">
        <f>I23+I25+I27</f>
        <v>1981.4</v>
      </c>
      <c r="J22" s="45">
        <f t="shared" si="0"/>
        <v>99.9</v>
      </c>
    </row>
    <row r="23" spans="1:10" s="5" customFormat="1" ht="40.5" customHeight="1">
      <c r="A23" s="192"/>
      <c r="B23" s="36" t="s">
        <v>101</v>
      </c>
      <c r="C23" s="163" t="s">
        <v>163</v>
      </c>
      <c r="D23" s="25">
        <v>924</v>
      </c>
      <c r="E23" s="26">
        <v>103</v>
      </c>
      <c r="F23" s="13" t="s">
        <v>58</v>
      </c>
      <c r="G23" s="13" t="s">
        <v>164</v>
      </c>
      <c r="H23" s="33">
        <f>H24</f>
        <v>1914.7</v>
      </c>
      <c r="I23" s="89">
        <f>I24</f>
        <v>1914.3</v>
      </c>
      <c r="J23" s="39">
        <f t="shared" si="0"/>
        <v>100</v>
      </c>
    </row>
    <row r="24" spans="1:10" s="5" customFormat="1" ht="18" customHeight="1">
      <c r="A24" s="192"/>
      <c r="B24" s="36" t="s">
        <v>229</v>
      </c>
      <c r="C24" s="163" t="s">
        <v>165</v>
      </c>
      <c r="D24" s="25">
        <v>924</v>
      </c>
      <c r="E24" s="26">
        <v>103</v>
      </c>
      <c r="F24" s="13" t="s">
        <v>58</v>
      </c>
      <c r="G24" s="13" t="s">
        <v>53</v>
      </c>
      <c r="H24" s="33">
        <v>1914.7</v>
      </c>
      <c r="I24" s="89">
        <v>1914.3</v>
      </c>
      <c r="J24" s="39">
        <f t="shared" si="0"/>
        <v>100</v>
      </c>
    </row>
    <row r="25" spans="1:10" s="5" customFormat="1" ht="18.75" customHeight="1">
      <c r="A25" s="192"/>
      <c r="B25" s="36" t="s">
        <v>102</v>
      </c>
      <c r="C25" s="163" t="s">
        <v>167</v>
      </c>
      <c r="D25" s="25">
        <v>924</v>
      </c>
      <c r="E25" s="26">
        <v>103</v>
      </c>
      <c r="F25" s="13" t="s">
        <v>58</v>
      </c>
      <c r="G25" s="13" t="s">
        <v>168</v>
      </c>
      <c r="H25" s="33">
        <f>H26</f>
        <v>55.4</v>
      </c>
      <c r="I25" s="89">
        <f>I26</f>
        <v>55.2</v>
      </c>
      <c r="J25" s="39">
        <f t="shared" si="0"/>
        <v>99.6</v>
      </c>
    </row>
    <row r="26" spans="1:10" s="5" customFormat="1" ht="18" customHeight="1">
      <c r="A26" s="192"/>
      <c r="B26" s="36" t="s">
        <v>230</v>
      </c>
      <c r="C26" s="163" t="s">
        <v>169</v>
      </c>
      <c r="D26" s="25">
        <v>924</v>
      </c>
      <c r="E26" s="26">
        <v>103</v>
      </c>
      <c r="F26" s="13" t="s">
        <v>58</v>
      </c>
      <c r="G26" s="13" t="s">
        <v>85</v>
      </c>
      <c r="H26" s="33">
        <v>55.4</v>
      </c>
      <c r="I26" s="89">
        <v>55.2</v>
      </c>
      <c r="J26" s="39">
        <f t="shared" si="0"/>
        <v>99.6</v>
      </c>
    </row>
    <row r="27" spans="1:10" s="5" customFormat="1" ht="18.75" customHeight="1">
      <c r="A27" s="192"/>
      <c r="B27" s="36" t="s">
        <v>129</v>
      </c>
      <c r="C27" s="163" t="s">
        <v>170</v>
      </c>
      <c r="D27" s="25">
        <v>924</v>
      </c>
      <c r="E27" s="26">
        <v>103</v>
      </c>
      <c r="F27" s="13" t="s">
        <v>58</v>
      </c>
      <c r="G27" s="13" t="s">
        <v>172</v>
      </c>
      <c r="H27" s="33">
        <f>H28+H29</f>
        <v>12.7</v>
      </c>
      <c r="I27" s="89">
        <f>I28+I29</f>
        <v>11.899999999999999</v>
      </c>
      <c r="J27" s="39">
        <f t="shared" si="0"/>
        <v>93.7</v>
      </c>
    </row>
    <row r="28" spans="1:10" s="5" customFormat="1" ht="16.5" customHeight="1">
      <c r="A28" s="192"/>
      <c r="B28" s="36" t="s">
        <v>231</v>
      </c>
      <c r="C28" s="163" t="s">
        <v>171</v>
      </c>
      <c r="D28" s="25">
        <v>924</v>
      </c>
      <c r="E28" s="26">
        <v>103</v>
      </c>
      <c r="F28" s="13" t="s">
        <v>58</v>
      </c>
      <c r="G28" s="13" t="s">
        <v>173</v>
      </c>
      <c r="H28" s="33">
        <v>11.7</v>
      </c>
      <c r="I28" s="89">
        <v>11.7</v>
      </c>
      <c r="J28" s="39">
        <f>ROUND(I28/H28*100,1)</f>
        <v>100</v>
      </c>
    </row>
    <row r="29" spans="1:10" s="5" customFormat="1" ht="15">
      <c r="A29" s="192"/>
      <c r="B29" s="37" t="s">
        <v>232</v>
      </c>
      <c r="C29" s="164" t="s">
        <v>130</v>
      </c>
      <c r="D29" s="28">
        <v>924</v>
      </c>
      <c r="E29" s="29">
        <v>103</v>
      </c>
      <c r="F29" s="30" t="s">
        <v>58</v>
      </c>
      <c r="G29" s="30" t="s">
        <v>84</v>
      </c>
      <c r="H29" s="31">
        <v>1</v>
      </c>
      <c r="I29" s="87">
        <v>0.2</v>
      </c>
      <c r="J29" s="32">
        <f>ROUND(I29/H29*100,1)</f>
        <v>20</v>
      </c>
    </row>
    <row r="30" spans="1:10" s="10" customFormat="1" ht="15">
      <c r="A30" s="193"/>
      <c r="B30" s="201" t="s">
        <v>12</v>
      </c>
      <c r="C30" s="167" t="s">
        <v>10</v>
      </c>
      <c r="D30" s="40"/>
      <c r="E30" s="41"/>
      <c r="F30" s="42"/>
      <c r="G30" s="42"/>
      <c r="H30" s="20">
        <f>H31+H72+H77+H82+H117+H141+H153+H173+H178</f>
        <v>111943.1</v>
      </c>
      <c r="I30" s="20">
        <f>I31+I72+I82+I117+I141+I153+I173+I178</f>
        <v>101727.59999999999</v>
      </c>
      <c r="J30" s="45">
        <f t="shared" si="0"/>
        <v>90.9</v>
      </c>
    </row>
    <row r="31" spans="1:10" s="10" customFormat="1" ht="14.25">
      <c r="A31" s="193"/>
      <c r="B31" s="187"/>
      <c r="C31" s="160" t="s">
        <v>92</v>
      </c>
      <c r="D31" s="137">
        <v>969</v>
      </c>
      <c r="E31" s="22">
        <v>100</v>
      </c>
      <c r="F31" s="23"/>
      <c r="G31" s="23"/>
      <c r="H31" s="24">
        <f>H32+H46+H50</f>
        <v>20431.199999999997</v>
      </c>
      <c r="I31" s="24">
        <f>I32+I46+I50</f>
        <v>18741.800000000003</v>
      </c>
      <c r="J31" s="44">
        <f t="shared" si="0"/>
        <v>91.7</v>
      </c>
    </row>
    <row r="32" spans="1:10" s="1" customFormat="1" ht="29.25" customHeight="1">
      <c r="A32" s="190"/>
      <c r="B32" s="201" t="s">
        <v>13</v>
      </c>
      <c r="C32" s="161" t="s">
        <v>11</v>
      </c>
      <c r="D32" s="133">
        <v>969</v>
      </c>
      <c r="E32" s="117">
        <v>104</v>
      </c>
      <c r="F32" s="118"/>
      <c r="G32" s="118"/>
      <c r="H32" s="119">
        <f>H33+H36+H43</f>
        <v>18209.199999999997</v>
      </c>
      <c r="I32" s="119">
        <f>I33+I36+I43</f>
        <v>18201.100000000002</v>
      </c>
      <c r="J32" s="120">
        <f t="shared" si="0"/>
        <v>100</v>
      </c>
    </row>
    <row r="33" spans="1:10" s="10" customFormat="1" ht="32.25" customHeight="1">
      <c r="A33" s="193"/>
      <c r="B33" s="43" t="s">
        <v>26</v>
      </c>
      <c r="C33" s="168" t="s">
        <v>131</v>
      </c>
      <c r="D33" s="133">
        <v>969</v>
      </c>
      <c r="E33" s="117">
        <v>104</v>
      </c>
      <c r="F33" s="118" t="s">
        <v>60</v>
      </c>
      <c r="G33" s="118"/>
      <c r="H33" s="119">
        <f>H34</f>
        <v>1102.1</v>
      </c>
      <c r="I33" s="143">
        <f>I34</f>
        <v>1101.9</v>
      </c>
      <c r="J33" s="122">
        <f t="shared" si="0"/>
        <v>100</v>
      </c>
    </row>
    <row r="34" spans="1:10" s="5" customFormat="1" ht="45.75" customHeight="1">
      <c r="A34" s="192"/>
      <c r="B34" s="36" t="s">
        <v>103</v>
      </c>
      <c r="C34" s="163" t="s">
        <v>163</v>
      </c>
      <c r="D34" s="25">
        <v>969</v>
      </c>
      <c r="E34" s="26">
        <v>104</v>
      </c>
      <c r="F34" s="13" t="s">
        <v>60</v>
      </c>
      <c r="G34" s="13" t="s">
        <v>164</v>
      </c>
      <c r="H34" s="33">
        <f>H35</f>
        <v>1102.1</v>
      </c>
      <c r="I34" s="95">
        <v>1101.9</v>
      </c>
      <c r="J34" s="39">
        <f t="shared" si="0"/>
        <v>100</v>
      </c>
    </row>
    <row r="35" spans="1:10" s="5" customFormat="1" ht="18.75" customHeight="1">
      <c r="A35" s="192"/>
      <c r="B35" s="69" t="s">
        <v>233</v>
      </c>
      <c r="C35" s="164" t="s">
        <v>165</v>
      </c>
      <c r="D35" s="28">
        <v>969</v>
      </c>
      <c r="E35" s="29">
        <v>104</v>
      </c>
      <c r="F35" s="30" t="s">
        <v>60</v>
      </c>
      <c r="G35" s="30" t="s">
        <v>53</v>
      </c>
      <c r="H35" s="31">
        <v>1102.1</v>
      </c>
      <c r="I35" s="96">
        <v>1101.9</v>
      </c>
      <c r="J35" s="32">
        <f t="shared" si="0"/>
        <v>100</v>
      </c>
    </row>
    <row r="36" spans="1:10" s="10" customFormat="1" ht="27.75" customHeight="1">
      <c r="A36" s="193"/>
      <c r="B36" s="16" t="s">
        <v>27</v>
      </c>
      <c r="C36" s="166" t="s">
        <v>61</v>
      </c>
      <c r="D36" s="17">
        <v>969</v>
      </c>
      <c r="E36" s="18">
        <v>104</v>
      </c>
      <c r="F36" s="19" t="s">
        <v>62</v>
      </c>
      <c r="G36" s="19"/>
      <c r="H36" s="20">
        <f>H37+H39+H41</f>
        <v>17101.8</v>
      </c>
      <c r="I36" s="20">
        <f>I37+I39+I41</f>
        <v>17093.9</v>
      </c>
      <c r="J36" s="45">
        <f t="shared" si="0"/>
        <v>100</v>
      </c>
    </row>
    <row r="37" spans="1:10" s="1" customFormat="1" ht="35.25" customHeight="1">
      <c r="A37" s="190"/>
      <c r="B37" s="21" t="s">
        <v>104</v>
      </c>
      <c r="C37" s="163" t="s">
        <v>163</v>
      </c>
      <c r="D37" s="25">
        <v>969</v>
      </c>
      <c r="E37" s="26">
        <v>104</v>
      </c>
      <c r="F37" s="13" t="s">
        <v>62</v>
      </c>
      <c r="G37" s="13" t="s">
        <v>164</v>
      </c>
      <c r="H37" s="33">
        <f>H38</f>
        <v>15546</v>
      </c>
      <c r="I37" s="89">
        <f>I38</f>
        <v>15545.6</v>
      </c>
      <c r="J37" s="39">
        <f t="shared" si="0"/>
        <v>100</v>
      </c>
    </row>
    <row r="38" spans="1:10" s="1" customFormat="1" ht="18" customHeight="1">
      <c r="A38" s="190"/>
      <c r="B38" s="36" t="s">
        <v>234</v>
      </c>
      <c r="C38" s="163" t="s">
        <v>165</v>
      </c>
      <c r="D38" s="25">
        <v>969</v>
      </c>
      <c r="E38" s="26">
        <v>104</v>
      </c>
      <c r="F38" s="13" t="s">
        <v>62</v>
      </c>
      <c r="G38" s="13" t="s">
        <v>53</v>
      </c>
      <c r="H38" s="33">
        <v>15546</v>
      </c>
      <c r="I38" s="89">
        <v>15545.6</v>
      </c>
      <c r="J38" s="39">
        <f t="shared" si="0"/>
        <v>100</v>
      </c>
    </row>
    <row r="39" spans="1:10" s="1" customFormat="1" ht="17.25" customHeight="1">
      <c r="A39" s="190"/>
      <c r="B39" s="21" t="s">
        <v>105</v>
      </c>
      <c r="C39" s="163" t="s">
        <v>167</v>
      </c>
      <c r="D39" s="25">
        <v>969</v>
      </c>
      <c r="E39" s="26">
        <v>104</v>
      </c>
      <c r="F39" s="13" t="s">
        <v>62</v>
      </c>
      <c r="G39" s="13" t="s">
        <v>168</v>
      </c>
      <c r="H39" s="33">
        <f>H40</f>
        <v>1545.7</v>
      </c>
      <c r="I39" s="89">
        <f>I40</f>
        <v>1538.3</v>
      </c>
      <c r="J39" s="39">
        <f t="shared" si="0"/>
        <v>99.5</v>
      </c>
    </row>
    <row r="40" spans="1:10" s="1" customFormat="1" ht="21.75" customHeight="1">
      <c r="A40" s="190"/>
      <c r="B40" s="36" t="s">
        <v>235</v>
      </c>
      <c r="C40" s="163" t="s">
        <v>169</v>
      </c>
      <c r="D40" s="25">
        <v>969</v>
      </c>
      <c r="E40" s="26">
        <v>104</v>
      </c>
      <c r="F40" s="13" t="s">
        <v>62</v>
      </c>
      <c r="G40" s="13" t="s">
        <v>85</v>
      </c>
      <c r="H40" s="33">
        <v>1545.7</v>
      </c>
      <c r="I40" s="89">
        <v>1538.3</v>
      </c>
      <c r="J40" s="39">
        <f t="shared" si="0"/>
        <v>99.5</v>
      </c>
    </row>
    <row r="41" spans="1:10" s="1" customFormat="1" ht="17.25" customHeight="1">
      <c r="A41" s="190"/>
      <c r="B41" s="36" t="s">
        <v>106</v>
      </c>
      <c r="C41" s="163" t="s">
        <v>170</v>
      </c>
      <c r="D41" s="25">
        <v>969</v>
      </c>
      <c r="E41" s="26">
        <v>104</v>
      </c>
      <c r="F41" s="13" t="s">
        <v>62</v>
      </c>
      <c r="G41" s="13" t="s">
        <v>172</v>
      </c>
      <c r="H41" s="33">
        <f>H42</f>
        <v>10.1</v>
      </c>
      <c r="I41" s="89">
        <f>I42</f>
        <v>10</v>
      </c>
      <c r="J41" s="39">
        <f>ROUND(I41/H41*100,1)</f>
        <v>99</v>
      </c>
    </row>
    <row r="42" spans="1:10" s="1" customFormat="1" ht="17.25" customHeight="1">
      <c r="A42" s="190"/>
      <c r="B42" s="37" t="s">
        <v>236</v>
      </c>
      <c r="C42" s="164" t="s">
        <v>59</v>
      </c>
      <c r="D42" s="28">
        <v>969</v>
      </c>
      <c r="E42" s="29">
        <v>104</v>
      </c>
      <c r="F42" s="30" t="s">
        <v>62</v>
      </c>
      <c r="G42" s="30" t="s">
        <v>84</v>
      </c>
      <c r="H42" s="31">
        <v>10.1</v>
      </c>
      <c r="I42" s="87">
        <v>10</v>
      </c>
      <c r="J42" s="32">
        <f>ROUND(I42/H42*100,1)</f>
        <v>99</v>
      </c>
    </row>
    <row r="43" spans="1:10" s="6" customFormat="1" ht="29.25" customHeight="1">
      <c r="A43" s="191"/>
      <c r="B43" s="201" t="s">
        <v>28</v>
      </c>
      <c r="C43" s="166" t="s">
        <v>174</v>
      </c>
      <c r="D43" s="17">
        <v>969</v>
      </c>
      <c r="E43" s="18">
        <v>104</v>
      </c>
      <c r="F43" s="19" t="s">
        <v>175</v>
      </c>
      <c r="G43" s="19"/>
      <c r="H43" s="20">
        <f>H44</f>
        <v>5.3</v>
      </c>
      <c r="I43" s="20">
        <f>I44</f>
        <v>5.3</v>
      </c>
      <c r="J43" s="45">
        <f t="shared" si="0"/>
        <v>100</v>
      </c>
    </row>
    <row r="44" spans="1:10" ht="18" customHeight="1">
      <c r="A44" s="195"/>
      <c r="B44" s="21" t="s">
        <v>107</v>
      </c>
      <c r="C44" s="163" t="s">
        <v>167</v>
      </c>
      <c r="D44" s="25">
        <v>969</v>
      </c>
      <c r="E44" s="26">
        <v>104</v>
      </c>
      <c r="F44" s="13" t="s">
        <v>175</v>
      </c>
      <c r="G44" s="13" t="s">
        <v>168</v>
      </c>
      <c r="H44" s="33">
        <f>H45</f>
        <v>5.3</v>
      </c>
      <c r="I44" s="89">
        <f>I45</f>
        <v>5.3</v>
      </c>
      <c r="J44" s="39">
        <f t="shared" si="0"/>
        <v>100</v>
      </c>
    </row>
    <row r="45" spans="1:10" ht="19.5" customHeight="1">
      <c r="A45" s="195"/>
      <c r="B45" s="200" t="s">
        <v>237</v>
      </c>
      <c r="C45" s="164" t="s">
        <v>169</v>
      </c>
      <c r="D45" s="28">
        <v>969</v>
      </c>
      <c r="E45" s="29">
        <v>104</v>
      </c>
      <c r="F45" s="30" t="s">
        <v>175</v>
      </c>
      <c r="G45" s="30" t="s">
        <v>85</v>
      </c>
      <c r="H45" s="31">
        <v>5.3</v>
      </c>
      <c r="I45" s="87">
        <v>5.3</v>
      </c>
      <c r="J45" s="32">
        <f t="shared" si="0"/>
        <v>100</v>
      </c>
    </row>
    <row r="46" spans="1:10" s="10" customFormat="1" ht="28.5">
      <c r="A46" s="193"/>
      <c r="B46" s="16" t="s">
        <v>23</v>
      </c>
      <c r="C46" s="166" t="s">
        <v>176</v>
      </c>
      <c r="D46" s="17">
        <v>969</v>
      </c>
      <c r="E46" s="18">
        <v>111</v>
      </c>
      <c r="F46" s="19" t="s">
        <v>179</v>
      </c>
      <c r="G46" s="19"/>
      <c r="H46" s="20">
        <f aca="true" t="shared" si="1" ref="H46:I48">H47</f>
        <v>1246</v>
      </c>
      <c r="I46" s="88">
        <f t="shared" si="1"/>
        <v>0</v>
      </c>
      <c r="J46" s="52">
        <f t="shared" si="0"/>
        <v>0</v>
      </c>
    </row>
    <row r="47" spans="1:10" ht="15">
      <c r="A47" s="195"/>
      <c r="B47" s="21" t="s">
        <v>29</v>
      </c>
      <c r="C47" s="163" t="s">
        <v>177</v>
      </c>
      <c r="D47" s="25">
        <v>969</v>
      </c>
      <c r="E47" s="26">
        <v>111</v>
      </c>
      <c r="F47" s="13" t="s">
        <v>179</v>
      </c>
      <c r="G47" s="13"/>
      <c r="H47" s="33">
        <f t="shared" si="1"/>
        <v>1246</v>
      </c>
      <c r="I47" s="89">
        <f t="shared" si="1"/>
        <v>0</v>
      </c>
      <c r="J47" s="39">
        <f t="shared" si="0"/>
        <v>0</v>
      </c>
    </row>
    <row r="48" spans="1:10" ht="15">
      <c r="A48" s="195"/>
      <c r="B48" s="21" t="s">
        <v>125</v>
      </c>
      <c r="C48" s="163" t="s">
        <v>170</v>
      </c>
      <c r="D48" s="25">
        <v>969</v>
      </c>
      <c r="E48" s="26">
        <v>111</v>
      </c>
      <c r="F48" s="13" t="s">
        <v>179</v>
      </c>
      <c r="G48" s="13" t="s">
        <v>172</v>
      </c>
      <c r="H48" s="33">
        <f t="shared" si="1"/>
        <v>1246</v>
      </c>
      <c r="I48" s="89">
        <f t="shared" si="1"/>
        <v>0</v>
      </c>
      <c r="J48" s="39">
        <f t="shared" si="0"/>
        <v>0</v>
      </c>
    </row>
    <row r="49" spans="1:10" ht="15">
      <c r="A49" s="195"/>
      <c r="B49" s="27" t="s">
        <v>238</v>
      </c>
      <c r="C49" s="164" t="s">
        <v>178</v>
      </c>
      <c r="D49" s="28">
        <v>969</v>
      </c>
      <c r="E49" s="29">
        <v>111</v>
      </c>
      <c r="F49" s="30" t="s">
        <v>179</v>
      </c>
      <c r="G49" s="30" t="s">
        <v>180</v>
      </c>
      <c r="H49" s="31">
        <v>1246</v>
      </c>
      <c r="I49" s="87">
        <v>0</v>
      </c>
      <c r="J49" s="32">
        <f t="shared" si="0"/>
        <v>0</v>
      </c>
    </row>
    <row r="50" spans="1:10" s="1" customFormat="1" ht="15.75">
      <c r="A50" s="190"/>
      <c r="B50" s="201" t="s">
        <v>30</v>
      </c>
      <c r="C50" s="169" t="s">
        <v>9</v>
      </c>
      <c r="D50" s="47">
        <v>969</v>
      </c>
      <c r="E50" s="18">
        <v>113</v>
      </c>
      <c r="F50" s="19"/>
      <c r="G50" s="19"/>
      <c r="H50" s="20">
        <f>H51+H54+H57+H60+H63+H66+H69</f>
        <v>976</v>
      </c>
      <c r="I50" s="141">
        <f>I51+I54+I57+I60+I63+I66+I69</f>
        <v>540.7</v>
      </c>
      <c r="J50" s="142">
        <f t="shared" si="0"/>
        <v>55.4</v>
      </c>
    </row>
    <row r="51" spans="1:10" s="10" customFormat="1" ht="31.5" customHeight="1">
      <c r="A51" s="193"/>
      <c r="B51" s="188" t="s">
        <v>108</v>
      </c>
      <c r="C51" s="161" t="s">
        <v>63</v>
      </c>
      <c r="D51" s="116">
        <v>969</v>
      </c>
      <c r="E51" s="117">
        <v>113</v>
      </c>
      <c r="F51" s="118" t="s">
        <v>64</v>
      </c>
      <c r="G51" s="118"/>
      <c r="H51" s="119">
        <f>H52</f>
        <v>242</v>
      </c>
      <c r="I51" s="119">
        <f>I52</f>
        <v>241.7</v>
      </c>
      <c r="J51" s="122">
        <f t="shared" si="0"/>
        <v>99.9</v>
      </c>
    </row>
    <row r="52" spans="1:10" s="5" customFormat="1" ht="28.5" customHeight="1">
      <c r="A52" s="192"/>
      <c r="B52" s="48" t="s">
        <v>109</v>
      </c>
      <c r="C52" s="163" t="s">
        <v>181</v>
      </c>
      <c r="D52" s="49">
        <v>969</v>
      </c>
      <c r="E52" s="26">
        <v>113</v>
      </c>
      <c r="F52" s="13" t="s">
        <v>64</v>
      </c>
      <c r="G52" s="13" t="s">
        <v>183</v>
      </c>
      <c r="H52" s="33">
        <f>H53</f>
        <v>242</v>
      </c>
      <c r="I52" s="89">
        <f>I53</f>
        <v>241.7</v>
      </c>
      <c r="J52" s="39">
        <f t="shared" si="0"/>
        <v>99.9</v>
      </c>
    </row>
    <row r="53" spans="1:10" s="5" customFormat="1" ht="30.75" customHeight="1">
      <c r="A53" s="192"/>
      <c r="B53" s="202" t="s">
        <v>239</v>
      </c>
      <c r="C53" s="164" t="s">
        <v>182</v>
      </c>
      <c r="D53" s="51">
        <v>969</v>
      </c>
      <c r="E53" s="29">
        <v>113</v>
      </c>
      <c r="F53" s="30" t="s">
        <v>64</v>
      </c>
      <c r="G53" s="30" t="s">
        <v>124</v>
      </c>
      <c r="H53" s="31">
        <v>242</v>
      </c>
      <c r="I53" s="87">
        <v>241.7</v>
      </c>
      <c r="J53" s="32">
        <f t="shared" si="0"/>
        <v>99.9</v>
      </c>
    </row>
    <row r="54" spans="1:10" s="5" customFormat="1" ht="28.5">
      <c r="A54" s="192"/>
      <c r="B54" s="46" t="s">
        <v>220</v>
      </c>
      <c r="C54" s="170" t="s">
        <v>65</v>
      </c>
      <c r="D54" s="47">
        <v>969</v>
      </c>
      <c r="E54" s="18">
        <v>113</v>
      </c>
      <c r="F54" s="19" t="s">
        <v>66</v>
      </c>
      <c r="G54" s="19"/>
      <c r="H54" s="20">
        <f>H55</f>
        <v>305</v>
      </c>
      <c r="I54" s="20">
        <f>I55</f>
        <v>100</v>
      </c>
      <c r="J54" s="45">
        <f t="shared" si="0"/>
        <v>32.8</v>
      </c>
    </row>
    <row r="55" spans="1:10" s="5" customFormat="1" ht="18.75" customHeight="1">
      <c r="A55" s="192"/>
      <c r="B55" s="48" t="s">
        <v>240</v>
      </c>
      <c r="C55" s="163" t="s">
        <v>167</v>
      </c>
      <c r="D55" s="49">
        <v>969</v>
      </c>
      <c r="E55" s="26">
        <v>113</v>
      </c>
      <c r="F55" s="13" t="s">
        <v>66</v>
      </c>
      <c r="G55" s="13" t="s">
        <v>168</v>
      </c>
      <c r="H55" s="33">
        <f>H56</f>
        <v>305</v>
      </c>
      <c r="I55" s="89">
        <f>I56</f>
        <v>100</v>
      </c>
      <c r="J55" s="39">
        <f t="shared" si="0"/>
        <v>32.8</v>
      </c>
    </row>
    <row r="56" spans="1:10" s="5" customFormat="1" ht="19.5" customHeight="1">
      <c r="A56" s="192"/>
      <c r="B56" s="50" t="s">
        <v>243</v>
      </c>
      <c r="C56" s="164" t="s">
        <v>169</v>
      </c>
      <c r="D56" s="51">
        <v>969</v>
      </c>
      <c r="E56" s="29">
        <v>113</v>
      </c>
      <c r="F56" s="30" t="s">
        <v>66</v>
      </c>
      <c r="G56" s="30" t="s">
        <v>85</v>
      </c>
      <c r="H56" s="31">
        <v>305</v>
      </c>
      <c r="I56" s="87">
        <v>100</v>
      </c>
      <c r="J56" s="32">
        <f t="shared" si="0"/>
        <v>32.8</v>
      </c>
    </row>
    <row r="57" spans="1:10" s="10" customFormat="1" ht="19.5" customHeight="1">
      <c r="A57" s="193"/>
      <c r="B57" s="203" t="s">
        <v>221</v>
      </c>
      <c r="C57" s="166" t="s">
        <v>184</v>
      </c>
      <c r="D57" s="47">
        <v>969</v>
      </c>
      <c r="E57" s="18">
        <v>113</v>
      </c>
      <c r="F57" s="19" t="s">
        <v>185</v>
      </c>
      <c r="G57" s="19"/>
      <c r="H57" s="20">
        <f>H58</f>
        <v>72</v>
      </c>
      <c r="I57" s="88">
        <f>I58</f>
        <v>72</v>
      </c>
      <c r="J57" s="45">
        <f t="shared" si="0"/>
        <v>100</v>
      </c>
    </row>
    <row r="58" spans="1:10" s="5" customFormat="1" ht="19.5" customHeight="1">
      <c r="A58" s="192"/>
      <c r="B58" s="48" t="s">
        <v>241</v>
      </c>
      <c r="C58" s="163" t="s">
        <v>170</v>
      </c>
      <c r="D58" s="49">
        <v>969</v>
      </c>
      <c r="E58" s="26">
        <v>113</v>
      </c>
      <c r="F58" s="13" t="s">
        <v>185</v>
      </c>
      <c r="G58" s="13" t="s">
        <v>172</v>
      </c>
      <c r="H58" s="33">
        <f>H59</f>
        <v>72</v>
      </c>
      <c r="I58" s="89">
        <f>I59</f>
        <v>72</v>
      </c>
      <c r="J58" s="39">
        <f t="shared" si="0"/>
        <v>100</v>
      </c>
    </row>
    <row r="59" spans="1:10" s="5" customFormat="1" ht="19.5" customHeight="1">
      <c r="A59" s="192"/>
      <c r="B59" s="202" t="s">
        <v>242</v>
      </c>
      <c r="C59" s="164" t="s">
        <v>59</v>
      </c>
      <c r="D59" s="51">
        <v>969</v>
      </c>
      <c r="E59" s="29">
        <v>113</v>
      </c>
      <c r="F59" s="30" t="s">
        <v>185</v>
      </c>
      <c r="G59" s="30" t="s">
        <v>84</v>
      </c>
      <c r="H59" s="31">
        <v>72</v>
      </c>
      <c r="I59" s="87">
        <v>72</v>
      </c>
      <c r="J59" s="32">
        <f t="shared" si="0"/>
        <v>100</v>
      </c>
    </row>
    <row r="60" spans="1:10" s="10" customFormat="1" ht="28.5" customHeight="1">
      <c r="A60" s="193"/>
      <c r="B60" s="46" t="s">
        <v>244</v>
      </c>
      <c r="C60" s="166" t="s">
        <v>186</v>
      </c>
      <c r="D60" s="47">
        <v>969</v>
      </c>
      <c r="E60" s="18">
        <v>113</v>
      </c>
      <c r="F60" s="19" t="s">
        <v>187</v>
      </c>
      <c r="G60" s="19"/>
      <c r="H60" s="20">
        <f>H61</f>
        <v>97</v>
      </c>
      <c r="I60" s="88">
        <f>I61</f>
        <v>97</v>
      </c>
      <c r="J60" s="45">
        <f t="shared" si="0"/>
        <v>100</v>
      </c>
    </row>
    <row r="61" spans="1:10" s="5" customFormat="1" ht="19.5" customHeight="1">
      <c r="A61" s="192"/>
      <c r="B61" s="48" t="s">
        <v>245</v>
      </c>
      <c r="C61" s="163" t="s">
        <v>167</v>
      </c>
      <c r="D61" s="49">
        <v>969</v>
      </c>
      <c r="E61" s="26">
        <v>113</v>
      </c>
      <c r="F61" s="13" t="s">
        <v>187</v>
      </c>
      <c r="G61" s="13" t="s">
        <v>168</v>
      </c>
      <c r="H61" s="33">
        <f>H62</f>
        <v>97</v>
      </c>
      <c r="I61" s="89">
        <f>I62</f>
        <v>97</v>
      </c>
      <c r="J61" s="39">
        <f t="shared" si="0"/>
        <v>100</v>
      </c>
    </row>
    <row r="62" spans="1:10" s="5" customFormat="1" ht="18.75" customHeight="1">
      <c r="A62" s="192"/>
      <c r="B62" s="50" t="s">
        <v>246</v>
      </c>
      <c r="C62" s="164" t="s">
        <v>169</v>
      </c>
      <c r="D62" s="51">
        <v>969</v>
      </c>
      <c r="E62" s="29">
        <v>113</v>
      </c>
      <c r="F62" s="30" t="s">
        <v>187</v>
      </c>
      <c r="G62" s="30" t="s">
        <v>85</v>
      </c>
      <c r="H62" s="31">
        <v>97</v>
      </c>
      <c r="I62" s="87">
        <v>97</v>
      </c>
      <c r="J62" s="32">
        <f t="shared" si="0"/>
        <v>100</v>
      </c>
    </row>
    <row r="63" spans="1:10" s="10" customFormat="1" ht="60" customHeight="1">
      <c r="A63" s="193"/>
      <c r="B63" s="203" t="s">
        <v>247</v>
      </c>
      <c r="C63" s="166" t="s">
        <v>188</v>
      </c>
      <c r="D63" s="47">
        <v>969</v>
      </c>
      <c r="E63" s="18">
        <v>113</v>
      </c>
      <c r="F63" s="19" t="s">
        <v>189</v>
      </c>
      <c r="G63" s="19"/>
      <c r="H63" s="20">
        <f>H64</f>
        <v>100</v>
      </c>
      <c r="I63" s="88">
        <f>I64</f>
        <v>0</v>
      </c>
      <c r="J63" s="45">
        <f t="shared" si="0"/>
        <v>0</v>
      </c>
    </row>
    <row r="64" spans="1:10" s="5" customFormat="1" ht="19.5" customHeight="1">
      <c r="A64" s="192"/>
      <c r="B64" s="48" t="s">
        <v>248</v>
      </c>
      <c r="C64" s="163" t="s">
        <v>167</v>
      </c>
      <c r="D64" s="49">
        <v>969</v>
      </c>
      <c r="E64" s="26">
        <v>113</v>
      </c>
      <c r="F64" s="13" t="s">
        <v>189</v>
      </c>
      <c r="G64" s="13" t="s">
        <v>168</v>
      </c>
      <c r="H64" s="33">
        <f>H65</f>
        <v>100</v>
      </c>
      <c r="I64" s="89">
        <f>I65</f>
        <v>0</v>
      </c>
      <c r="J64" s="39">
        <f t="shared" si="0"/>
        <v>0</v>
      </c>
    </row>
    <row r="65" spans="1:10" s="5" customFormat="1" ht="16.5" customHeight="1">
      <c r="A65" s="192"/>
      <c r="B65" s="202" t="s">
        <v>249</v>
      </c>
      <c r="C65" s="164" t="s">
        <v>169</v>
      </c>
      <c r="D65" s="51">
        <v>969</v>
      </c>
      <c r="E65" s="29">
        <v>113</v>
      </c>
      <c r="F65" s="30" t="s">
        <v>189</v>
      </c>
      <c r="G65" s="30" t="s">
        <v>85</v>
      </c>
      <c r="H65" s="31">
        <v>100</v>
      </c>
      <c r="I65" s="87">
        <v>0</v>
      </c>
      <c r="J65" s="32">
        <f t="shared" si="0"/>
        <v>0</v>
      </c>
    </row>
    <row r="66" spans="1:10" s="5" customFormat="1" ht="17.25" customHeight="1">
      <c r="A66" s="192"/>
      <c r="B66" s="46" t="s">
        <v>250</v>
      </c>
      <c r="C66" s="166" t="s">
        <v>91</v>
      </c>
      <c r="D66" s="47">
        <v>969</v>
      </c>
      <c r="E66" s="18">
        <v>113</v>
      </c>
      <c r="F66" s="19" t="s">
        <v>67</v>
      </c>
      <c r="G66" s="19"/>
      <c r="H66" s="20">
        <f>H67</f>
        <v>130</v>
      </c>
      <c r="I66" s="20">
        <f>I67</f>
        <v>10.5</v>
      </c>
      <c r="J66" s="45">
        <f t="shared" si="0"/>
        <v>8.1</v>
      </c>
    </row>
    <row r="67" spans="1:10" s="5" customFormat="1" ht="16.5" customHeight="1">
      <c r="A67" s="192"/>
      <c r="B67" s="48" t="s">
        <v>251</v>
      </c>
      <c r="C67" s="163" t="s">
        <v>167</v>
      </c>
      <c r="D67" s="49">
        <v>969</v>
      </c>
      <c r="E67" s="26">
        <v>113</v>
      </c>
      <c r="F67" s="13" t="s">
        <v>67</v>
      </c>
      <c r="G67" s="13" t="s">
        <v>168</v>
      </c>
      <c r="H67" s="33">
        <f>H68</f>
        <v>130</v>
      </c>
      <c r="I67" s="33">
        <f>I68</f>
        <v>10.5</v>
      </c>
      <c r="J67" s="39">
        <f t="shared" si="0"/>
        <v>8.1</v>
      </c>
    </row>
    <row r="68" spans="1:10" s="5" customFormat="1" ht="19.5" customHeight="1">
      <c r="A68" s="192"/>
      <c r="B68" s="37" t="s">
        <v>252</v>
      </c>
      <c r="C68" s="164" t="s">
        <v>169</v>
      </c>
      <c r="D68" s="51">
        <v>969</v>
      </c>
      <c r="E68" s="29">
        <v>113</v>
      </c>
      <c r="F68" s="30" t="s">
        <v>67</v>
      </c>
      <c r="G68" s="30" t="s">
        <v>85</v>
      </c>
      <c r="H68" s="31">
        <v>130</v>
      </c>
      <c r="I68" s="31">
        <v>10.5</v>
      </c>
      <c r="J68" s="32">
        <f t="shared" si="0"/>
        <v>8.1</v>
      </c>
    </row>
    <row r="69" spans="1:10" s="5" customFormat="1" ht="31.5" customHeight="1">
      <c r="A69" s="192"/>
      <c r="B69" s="203" t="s">
        <v>253</v>
      </c>
      <c r="C69" s="166" t="s">
        <v>90</v>
      </c>
      <c r="D69" s="17">
        <v>969</v>
      </c>
      <c r="E69" s="18">
        <v>113</v>
      </c>
      <c r="F69" s="19" t="s">
        <v>86</v>
      </c>
      <c r="G69" s="19"/>
      <c r="H69" s="20">
        <f>H71</f>
        <v>30</v>
      </c>
      <c r="I69" s="20">
        <f>I70</f>
        <v>19.5</v>
      </c>
      <c r="J69" s="45">
        <f t="shared" si="0"/>
        <v>65</v>
      </c>
    </row>
    <row r="70" spans="1:10" s="5" customFormat="1" ht="18" customHeight="1">
      <c r="A70" s="192"/>
      <c r="B70" s="48" t="s">
        <v>254</v>
      </c>
      <c r="C70" s="163" t="s">
        <v>167</v>
      </c>
      <c r="D70" s="25">
        <v>969</v>
      </c>
      <c r="E70" s="26">
        <v>113</v>
      </c>
      <c r="F70" s="13" t="s">
        <v>86</v>
      </c>
      <c r="G70" s="13" t="s">
        <v>168</v>
      </c>
      <c r="H70" s="33">
        <f>H71</f>
        <v>30</v>
      </c>
      <c r="I70" s="33">
        <f>I71</f>
        <v>19.5</v>
      </c>
      <c r="J70" s="39">
        <f t="shared" si="0"/>
        <v>65</v>
      </c>
    </row>
    <row r="71" spans="1:10" s="5" customFormat="1" ht="21.75" customHeight="1">
      <c r="A71" s="192"/>
      <c r="B71" s="202" t="s">
        <v>255</v>
      </c>
      <c r="C71" s="164" t="s">
        <v>169</v>
      </c>
      <c r="D71" s="28">
        <v>969</v>
      </c>
      <c r="E71" s="29">
        <v>113</v>
      </c>
      <c r="F71" s="30" t="s">
        <v>86</v>
      </c>
      <c r="G71" s="30" t="s">
        <v>85</v>
      </c>
      <c r="H71" s="31">
        <v>30</v>
      </c>
      <c r="I71" s="31">
        <v>19.5</v>
      </c>
      <c r="J71" s="32">
        <f t="shared" si="0"/>
        <v>65</v>
      </c>
    </row>
    <row r="72" spans="1:10" s="121" customFormat="1" ht="17.25" customHeight="1">
      <c r="A72" s="195"/>
      <c r="B72" s="16"/>
      <c r="C72" s="171" t="s">
        <v>25</v>
      </c>
      <c r="D72" s="47">
        <v>969</v>
      </c>
      <c r="E72" s="18">
        <v>300</v>
      </c>
      <c r="F72" s="19"/>
      <c r="G72" s="19"/>
      <c r="H72" s="20">
        <f>H73</f>
        <v>101</v>
      </c>
      <c r="I72" s="20">
        <f>I73</f>
        <v>70.8</v>
      </c>
      <c r="J72" s="63">
        <f t="shared" si="0"/>
        <v>70.1</v>
      </c>
    </row>
    <row r="73" spans="1:10" ht="31.5" customHeight="1">
      <c r="A73" s="195"/>
      <c r="B73" s="107" t="s">
        <v>31</v>
      </c>
      <c r="C73" s="172" t="s">
        <v>42</v>
      </c>
      <c r="D73" s="116">
        <v>969</v>
      </c>
      <c r="E73" s="117">
        <v>309</v>
      </c>
      <c r="F73" s="118"/>
      <c r="G73" s="118"/>
      <c r="H73" s="119">
        <f>H74</f>
        <v>101</v>
      </c>
      <c r="I73" s="119">
        <f>I74</f>
        <v>70.8</v>
      </c>
      <c r="J73" s="120">
        <f t="shared" si="0"/>
        <v>70.1</v>
      </c>
    </row>
    <row r="74" spans="1:10" ht="45.75" customHeight="1">
      <c r="A74" s="195"/>
      <c r="B74" s="36" t="s">
        <v>32</v>
      </c>
      <c r="C74" s="173" t="s">
        <v>132</v>
      </c>
      <c r="D74" s="49">
        <v>969</v>
      </c>
      <c r="E74" s="26">
        <v>309</v>
      </c>
      <c r="F74" s="13" t="s">
        <v>68</v>
      </c>
      <c r="G74" s="13"/>
      <c r="H74" s="33">
        <f>H76</f>
        <v>101</v>
      </c>
      <c r="I74" s="33">
        <f>I75</f>
        <v>70.8</v>
      </c>
      <c r="J74" s="34">
        <f t="shared" si="0"/>
        <v>70.1</v>
      </c>
    </row>
    <row r="75" spans="1:10" ht="19.5" customHeight="1">
      <c r="A75" s="195"/>
      <c r="B75" s="36" t="s">
        <v>110</v>
      </c>
      <c r="C75" s="163" t="s">
        <v>167</v>
      </c>
      <c r="D75" s="49">
        <v>969</v>
      </c>
      <c r="E75" s="26">
        <v>309</v>
      </c>
      <c r="F75" s="13" t="s">
        <v>68</v>
      </c>
      <c r="G75" s="13" t="s">
        <v>168</v>
      </c>
      <c r="H75" s="33">
        <f>H76</f>
        <v>101</v>
      </c>
      <c r="I75" s="33">
        <f>I76</f>
        <v>70.8</v>
      </c>
      <c r="J75" s="34">
        <f t="shared" si="0"/>
        <v>70.1</v>
      </c>
    </row>
    <row r="76" spans="1:10" ht="18" customHeight="1">
      <c r="A76" s="195"/>
      <c r="B76" s="37" t="s">
        <v>256</v>
      </c>
      <c r="C76" s="174" t="s">
        <v>169</v>
      </c>
      <c r="D76" s="54">
        <v>969</v>
      </c>
      <c r="E76" s="55">
        <v>309</v>
      </c>
      <c r="F76" s="56" t="s">
        <v>68</v>
      </c>
      <c r="G76" s="56" t="s">
        <v>85</v>
      </c>
      <c r="H76" s="57">
        <v>101</v>
      </c>
      <c r="I76" s="31">
        <v>70.8</v>
      </c>
      <c r="J76" s="35">
        <f t="shared" si="0"/>
        <v>70.1</v>
      </c>
    </row>
    <row r="77" spans="1:58" s="123" customFormat="1" ht="14.25">
      <c r="A77" s="193"/>
      <c r="B77" s="115" t="s">
        <v>222</v>
      </c>
      <c r="C77" s="166" t="s">
        <v>190</v>
      </c>
      <c r="D77" s="47">
        <v>969</v>
      </c>
      <c r="E77" s="18">
        <v>400</v>
      </c>
      <c r="F77" s="19"/>
      <c r="G77" s="19"/>
      <c r="H77" s="20">
        <f aca="true" t="shared" si="2" ref="H77:I80">H78</f>
        <v>296.4</v>
      </c>
      <c r="I77" s="20">
        <f t="shared" si="2"/>
        <v>0</v>
      </c>
      <c r="J77" s="45">
        <f t="shared" si="0"/>
        <v>0</v>
      </c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  <c r="AZ77" s="124"/>
      <c r="BA77" s="124"/>
      <c r="BB77" s="124"/>
      <c r="BC77" s="124"/>
      <c r="BD77" s="124"/>
      <c r="BE77" s="124"/>
      <c r="BF77" s="124"/>
    </row>
    <row r="78" spans="1:10" s="10" customFormat="1" ht="28.5">
      <c r="A78" s="193"/>
      <c r="B78" s="43"/>
      <c r="C78" s="161" t="s">
        <v>191</v>
      </c>
      <c r="D78" s="116">
        <v>969</v>
      </c>
      <c r="E78" s="117">
        <v>401</v>
      </c>
      <c r="F78" s="118" t="s">
        <v>194</v>
      </c>
      <c r="G78" s="118"/>
      <c r="H78" s="119">
        <f t="shared" si="2"/>
        <v>296.4</v>
      </c>
      <c r="I78" s="119">
        <f t="shared" si="2"/>
        <v>0</v>
      </c>
      <c r="J78" s="122">
        <f t="shared" si="0"/>
        <v>0</v>
      </c>
    </row>
    <row r="79" spans="1:10" ht="29.25" customHeight="1">
      <c r="A79" s="195"/>
      <c r="B79" s="36" t="s">
        <v>223</v>
      </c>
      <c r="C79" s="163" t="s">
        <v>192</v>
      </c>
      <c r="D79" s="49">
        <v>969</v>
      </c>
      <c r="E79" s="26">
        <v>401</v>
      </c>
      <c r="F79" s="13" t="s">
        <v>194</v>
      </c>
      <c r="G79" s="13"/>
      <c r="H79" s="33">
        <f t="shared" si="2"/>
        <v>296.4</v>
      </c>
      <c r="I79" s="33">
        <f t="shared" si="2"/>
        <v>0</v>
      </c>
      <c r="J79" s="39">
        <f t="shared" si="0"/>
        <v>0</v>
      </c>
    </row>
    <row r="80" spans="1:10" ht="15">
      <c r="A80" s="195"/>
      <c r="B80" s="36" t="s">
        <v>224</v>
      </c>
      <c r="C80" s="163" t="s">
        <v>170</v>
      </c>
      <c r="D80" s="49">
        <v>969</v>
      </c>
      <c r="E80" s="26">
        <v>401</v>
      </c>
      <c r="F80" s="13" t="s">
        <v>194</v>
      </c>
      <c r="G80" s="13" t="s">
        <v>172</v>
      </c>
      <c r="H80" s="33">
        <f t="shared" si="2"/>
        <v>296.4</v>
      </c>
      <c r="I80" s="33">
        <f t="shared" si="2"/>
        <v>0</v>
      </c>
      <c r="J80" s="39">
        <f t="shared" si="0"/>
        <v>0</v>
      </c>
    </row>
    <row r="81" spans="1:10" ht="30">
      <c r="A81" s="195"/>
      <c r="B81" s="69" t="s">
        <v>225</v>
      </c>
      <c r="C81" s="164" t="s">
        <v>193</v>
      </c>
      <c r="D81" s="51">
        <v>969</v>
      </c>
      <c r="E81" s="29">
        <v>401</v>
      </c>
      <c r="F81" s="30" t="s">
        <v>194</v>
      </c>
      <c r="G81" s="30" t="s">
        <v>195</v>
      </c>
      <c r="H81" s="31">
        <v>296.4</v>
      </c>
      <c r="I81" s="31">
        <v>0</v>
      </c>
      <c r="J81" s="32">
        <f t="shared" si="0"/>
        <v>0</v>
      </c>
    </row>
    <row r="82" spans="1:10" ht="15">
      <c r="A82" s="195"/>
      <c r="B82" s="97"/>
      <c r="C82" s="171" t="s">
        <v>14</v>
      </c>
      <c r="D82" s="47">
        <v>969</v>
      </c>
      <c r="E82" s="18">
        <v>500</v>
      </c>
      <c r="F82" s="19"/>
      <c r="G82" s="19"/>
      <c r="H82" s="20">
        <f>H83</f>
        <v>55048.700000000004</v>
      </c>
      <c r="I82" s="20">
        <f>I83</f>
        <v>53626.299999999996</v>
      </c>
      <c r="J82" s="45">
        <f t="shared" si="0"/>
        <v>97.4</v>
      </c>
    </row>
    <row r="83" spans="1:10" s="126" customFormat="1" ht="15.75">
      <c r="A83" s="196"/>
      <c r="B83" s="125" t="s">
        <v>33</v>
      </c>
      <c r="C83" s="175" t="s">
        <v>15</v>
      </c>
      <c r="D83" s="49">
        <v>969</v>
      </c>
      <c r="E83" s="26">
        <v>503</v>
      </c>
      <c r="F83" s="13"/>
      <c r="G83" s="13"/>
      <c r="H83" s="33">
        <f>H84+H87+H90+H93+H96+H99+H102+H105+H111+H114+H108</f>
        <v>55048.700000000004</v>
      </c>
      <c r="I83" s="33">
        <f>I84+I87+I90+I93+I96+I99+I102+I105+I111+I114+I108</f>
        <v>53626.299999999996</v>
      </c>
      <c r="J83" s="39">
        <f t="shared" si="0"/>
        <v>97.4</v>
      </c>
    </row>
    <row r="84" spans="1:10" ht="34.5" customHeight="1">
      <c r="A84" s="195"/>
      <c r="B84" s="58" t="s">
        <v>34</v>
      </c>
      <c r="C84" s="168" t="s">
        <v>133</v>
      </c>
      <c r="D84" s="116">
        <v>969</v>
      </c>
      <c r="E84" s="117">
        <v>503</v>
      </c>
      <c r="F84" s="118" t="s">
        <v>69</v>
      </c>
      <c r="G84" s="118"/>
      <c r="H84" s="119">
        <f>H86</f>
        <v>18849.6</v>
      </c>
      <c r="I84" s="119">
        <f>I86</f>
        <v>18849.5</v>
      </c>
      <c r="J84" s="122">
        <f t="shared" si="0"/>
        <v>100</v>
      </c>
    </row>
    <row r="85" spans="1:10" ht="18.75" customHeight="1">
      <c r="A85" s="195"/>
      <c r="B85" s="62" t="s">
        <v>111</v>
      </c>
      <c r="C85" s="163" t="s">
        <v>167</v>
      </c>
      <c r="D85" s="49">
        <v>969</v>
      </c>
      <c r="E85" s="26">
        <v>503</v>
      </c>
      <c r="F85" s="13" t="s">
        <v>69</v>
      </c>
      <c r="G85" s="13" t="s">
        <v>168</v>
      </c>
      <c r="H85" s="33">
        <f>H86</f>
        <v>18849.6</v>
      </c>
      <c r="I85" s="33">
        <f>I86</f>
        <v>18849.5</v>
      </c>
      <c r="J85" s="39">
        <f t="shared" si="0"/>
        <v>100</v>
      </c>
    </row>
    <row r="86" spans="1:10" ht="19.5" customHeight="1">
      <c r="A86" s="195"/>
      <c r="B86" s="59" t="s">
        <v>257</v>
      </c>
      <c r="C86" s="164" t="s">
        <v>169</v>
      </c>
      <c r="D86" s="51">
        <v>969</v>
      </c>
      <c r="E86" s="29">
        <v>503</v>
      </c>
      <c r="F86" s="30" t="s">
        <v>69</v>
      </c>
      <c r="G86" s="30" t="s">
        <v>85</v>
      </c>
      <c r="H86" s="31">
        <v>18849.6</v>
      </c>
      <c r="I86" s="31">
        <v>18849.5</v>
      </c>
      <c r="J86" s="32">
        <f t="shared" si="0"/>
        <v>100</v>
      </c>
    </row>
    <row r="87" spans="1:10" ht="18" customHeight="1">
      <c r="A87" s="195"/>
      <c r="B87" s="114" t="s">
        <v>113</v>
      </c>
      <c r="C87" s="166" t="s">
        <v>134</v>
      </c>
      <c r="D87" s="47">
        <v>969</v>
      </c>
      <c r="E87" s="18">
        <v>503</v>
      </c>
      <c r="F87" s="19" t="s">
        <v>70</v>
      </c>
      <c r="G87" s="19"/>
      <c r="H87" s="20">
        <f>H89</f>
        <v>9191.2</v>
      </c>
      <c r="I87" s="20">
        <f>I88</f>
        <v>9092.6</v>
      </c>
      <c r="J87" s="45">
        <f t="shared" si="0"/>
        <v>98.9</v>
      </c>
    </row>
    <row r="88" spans="1:10" ht="18" customHeight="1">
      <c r="A88" s="195"/>
      <c r="B88" s="62" t="s">
        <v>114</v>
      </c>
      <c r="C88" s="163" t="s">
        <v>167</v>
      </c>
      <c r="D88" s="49">
        <v>969</v>
      </c>
      <c r="E88" s="26">
        <v>503</v>
      </c>
      <c r="F88" s="13" t="s">
        <v>71</v>
      </c>
      <c r="G88" s="13" t="s">
        <v>168</v>
      </c>
      <c r="H88" s="33">
        <f>H89</f>
        <v>9191.2</v>
      </c>
      <c r="I88" s="33">
        <f>I89</f>
        <v>9092.6</v>
      </c>
      <c r="J88" s="39">
        <f t="shared" si="0"/>
        <v>98.9</v>
      </c>
    </row>
    <row r="89" spans="1:10" ht="20.25" customHeight="1">
      <c r="A89" s="195"/>
      <c r="B89" s="204" t="s">
        <v>258</v>
      </c>
      <c r="C89" s="164" t="s">
        <v>169</v>
      </c>
      <c r="D89" s="51">
        <v>969</v>
      </c>
      <c r="E89" s="29">
        <v>503</v>
      </c>
      <c r="F89" s="30" t="s">
        <v>71</v>
      </c>
      <c r="G89" s="30" t="s">
        <v>85</v>
      </c>
      <c r="H89" s="31">
        <v>9191.2</v>
      </c>
      <c r="I89" s="87">
        <v>9092.6</v>
      </c>
      <c r="J89" s="32">
        <f t="shared" si="0"/>
        <v>98.9</v>
      </c>
    </row>
    <row r="90" spans="1:10" ht="33.75" customHeight="1">
      <c r="A90" s="195"/>
      <c r="B90" s="60" t="s">
        <v>115</v>
      </c>
      <c r="C90" s="165" t="s">
        <v>135</v>
      </c>
      <c r="D90" s="47">
        <v>969</v>
      </c>
      <c r="E90" s="18">
        <v>503</v>
      </c>
      <c r="F90" s="19" t="s">
        <v>72</v>
      </c>
      <c r="G90" s="19"/>
      <c r="H90" s="20">
        <f>H92</f>
        <v>1003.5</v>
      </c>
      <c r="I90" s="20">
        <f>I92</f>
        <v>1001.2</v>
      </c>
      <c r="J90" s="45">
        <f t="shared" si="0"/>
        <v>99.8</v>
      </c>
    </row>
    <row r="91" spans="1:10" ht="19.5" customHeight="1">
      <c r="A91" s="195"/>
      <c r="B91" s="62" t="s">
        <v>116</v>
      </c>
      <c r="C91" s="163" t="s">
        <v>167</v>
      </c>
      <c r="D91" s="49">
        <v>969</v>
      </c>
      <c r="E91" s="26">
        <v>503</v>
      </c>
      <c r="F91" s="13" t="s">
        <v>72</v>
      </c>
      <c r="G91" s="13" t="s">
        <v>168</v>
      </c>
      <c r="H91" s="33">
        <f>H92</f>
        <v>1003.5</v>
      </c>
      <c r="I91" s="33">
        <f>I92</f>
        <v>1001.2</v>
      </c>
      <c r="J91" s="39">
        <f t="shared" si="0"/>
        <v>99.8</v>
      </c>
    </row>
    <row r="92" spans="1:10" ht="18.75" customHeight="1">
      <c r="A92" s="195"/>
      <c r="B92" s="61" t="s">
        <v>259</v>
      </c>
      <c r="C92" s="164" t="s">
        <v>169</v>
      </c>
      <c r="D92" s="51">
        <v>969</v>
      </c>
      <c r="E92" s="29">
        <v>503</v>
      </c>
      <c r="F92" s="30" t="s">
        <v>72</v>
      </c>
      <c r="G92" s="30" t="s">
        <v>85</v>
      </c>
      <c r="H92" s="31">
        <v>1003.5</v>
      </c>
      <c r="I92" s="87">
        <v>1001.2</v>
      </c>
      <c r="J92" s="32">
        <f t="shared" si="0"/>
        <v>99.8</v>
      </c>
    </row>
    <row r="93" spans="1:10" ht="27.75" customHeight="1">
      <c r="A93" s="195"/>
      <c r="B93" s="114" t="s">
        <v>117</v>
      </c>
      <c r="C93" s="166" t="s">
        <v>136</v>
      </c>
      <c r="D93" s="47">
        <v>969</v>
      </c>
      <c r="E93" s="18">
        <v>503</v>
      </c>
      <c r="F93" s="19" t="s">
        <v>73</v>
      </c>
      <c r="G93" s="19"/>
      <c r="H93" s="20">
        <f>H94</f>
        <v>22187</v>
      </c>
      <c r="I93" s="20">
        <f>I94</f>
        <v>22055</v>
      </c>
      <c r="J93" s="45">
        <f t="shared" si="0"/>
        <v>99.4</v>
      </c>
    </row>
    <row r="94" spans="1:10" ht="15">
      <c r="A94" s="195"/>
      <c r="B94" s="62" t="s">
        <v>118</v>
      </c>
      <c r="C94" s="163" t="s">
        <v>167</v>
      </c>
      <c r="D94" s="49">
        <v>969</v>
      </c>
      <c r="E94" s="26">
        <v>503</v>
      </c>
      <c r="F94" s="13" t="s">
        <v>73</v>
      </c>
      <c r="G94" s="13" t="s">
        <v>168</v>
      </c>
      <c r="H94" s="33">
        <f>H95</f>
        <v>22187</v>
      </c>
      <c r="I94" s="33">
        <f>I95</f>
        <v>22055</v>
      </c>
      <c r="J94" s="39">
        <f t="shared" si="0"/>
        <v>99.4</v>
      </c>
    </row>
    <row r="95" spans="1:10" ht="18" customHeight="1">
      <c r="A95" s="195"/>
      <c r="B95" s="204" t="s">
        <v>260</v>
      </c>
      <c r="C95" s="164" t="s">
        <v>169</v>
      </c>
      <c r="D95" s="51">
        <v>969</v>
      </c>
      <c r="E95" s="29">
        <v>503</v>
      </c>
      <c r="F95" s="30" t="s">
        <v>73</v>
      </c>
      <c r="G95" s="30" t="s">
        <v>85</v>
      </c>
      <c r="H95" s="31">
        <v>22187</v>
      </c>
      <c r="I95" s="87">
        <v>22055</v>
      </c>
      <c r="J95" s="32">
        <f t="shared" si="0"/>
        <v>99.4</v>
      </c>
    </row>
    <row r="96" spans="1:10" ht="28.5">
      <c r="A96" s="195"/>
      <c r="B96" s="60" t="s">
        <v>119</v>
      </c>
      <c r="C96" s="161" t="s">
        <v>74</v>
      </c>
      <c r="D96" s="47">
        <v>969</v>
      </c>
      <c r="E96" s="18">
        <v>503</v>
      </c>
      <c r="F96" s="19" t="s">
        <v>75</v>
      </c>
      <c r="G96" s="19"/>
      <c r="H96" s="20">
        <f>H98</f>
        <v>168.3</v>
      </c>
      <c r="I96" s="20">
        <f>I97</f>
        <v>147.7</v>
      </c>
      <c r="J96" s="45">
        <f t="shared" si="0"/>
        <v>87.8</v>
      </c>
    </row>
    <row r="97" spans="1:10" ht="15">
      <c r="A97" s="195"/>
      <c r="B97" s="62" t="s">
        <v>120</v>
      </c>
      <c r="C97" s="163" t="s">
        <v>167</v>
      </c>
      <c r="D97" s="49">
        <v>969</v>
      </c>
      <c r="E97" s="26">
        <v>503</v>
      </c>
      <c r="F97" s="13" t="s">
        <v>75</v>
      </c>
      <c r="G97" s="13" t="s">
        <v>168</v>
      </c>
      <c r="H97" s="33">
        <f>H98</f>
        <v>168.3</v>
      </c>
      <c r="I97" s="33">
        <f>I98</f>
        <v>147.7</v>
      </c>
      <c r="J97" s="39">
        <f t="shared" si="0"/>
        <v>87.8</v>
      </c>
    </row>
    <row r="98" spans="1:10" ht="18" customHeight="1">
      <c r="A98" s="195"/>
      <c r="B98" s="61" t="s">
        <v>261</v>
      </c>
      <c r="C98" s="164" t="s">
        <v>169</v>
      </c>
      <c r="D98" s="51">
        <v>969</v>
      </c>
      <c r="E98" s="29">
        <v>503</v>
      </c>
      <c r="F98" s="30" t="s">
        <v>75</v>
      </c>
      <c r="G98" s="30" t="s">
        <v>85</v>
      </c>
      <c r="H98" s="31">
        <v>168.3</v>
      </c>
      <c r="I98" s="87">
        <v>147.7</v>
      </c>
      <c r="J98" s="32">
        <f t="shared" si="0"/>
        <v>87.8</v>
      </c>
    </row>
    <row r="99" spans="1:10" ht="18.75" customHeight="1">
      <c r="A99" s="195"/>
      <c r="B99" s="114" t="s">
        <v>121</v>
      </c>
      <c r="C99" s="166" t="s">
        <v>137</v>
      </c>
      <c r="D99" s="47">
        <v>969</v>
      </c>
      <c r="E99" s="18">
        <v>503</v>
      </c>
      <c r="F99" s="19" t="s">
        <v>138</v>
      </c>
      <c r="G99" s="19"/>
      <c r="H99" s="20">
        <f>H101</f>
        <v>1016.2</v>
      </c>
      <c r="I99" s="20">
        <f>I100</f>
        <v>416.2</v>
      </c>
      <c r="J99" s="45">
        <f t="shared" si="0"/>
        <v>41</v>
      </c>
    </row>
    <row r="100" spans="1:10" ht="18.75" customHeight="1">
      <c r="A100" s="195"/>
      <c r="B100" s="62" t="s">
        <v>122</v>
      </c>
      <c r="C100" s="163" t="s">
        <v>167</v>
      </c>
      <c r="D100" s="49">
        <v>969</v>
      </c>
      <c r="E100" s="26">
        <v>503</v>
      </c>
      <c r="F100" s="13" t="s">
        <v>138</v>
      </c>
      <c r="G100" s="13" t="s">
        <v>168</v>
      </c>
      <c r="H100" s="33">
        <f>H101</f>
        <v>1016.2</v>
      </c>
      <c r="I100" s="33">
        <f>I101</f>
        <v>416.2</v>
      </c>
      <c r="J100" s="39">
        <f t="shared" si="0"/>
        <v>41</v>
      </c>
    </row>
    <row r="101" spans="1:10" ht="20.25" customHeight="1">
      <c r="A101" s="195"/>
      <c r="B101" s="204" t="s">
        <v>262</v>
      </c>
      <c r="C101" s="164" t="s">
        <v>169</v>
      </c>
      <c r="D101" s="51">
        <v>969</v>
      </c>
      <c r="E101" s="29">
        <v>503</v>
      </c>
      <c r="F101" s="30" t="s">
        <v>138</v>
      </c>
      <c r="G101" s="30" t="s">
        <v>85</v>
      </c>
      <c r="H101" s="31">
        <v>1016.2</v>
      </c>
      <c r="I101" s="87">
        <v>416.2</v>
      </c>
      <c r="J101" s="32">
        <f t="shared" si="0"/>
        <v>41</v>
      </c>
    </row>
    <row r="102" spans="1:10" ht="18" customHeight="1">
      <c r="A102" s="195"/>
      <c r="B102" s="60" t="s">
        <v>263</v>
      </c>
      <c r="C102" s="166" t="s">
        <v>139</v>
      </c>
      <c r="D102" s="47">
        <v>969</v>
      </c>
      <c r="E102" s="18">
        <v>503</v>
      </c>
      <c r="F102" s="19" t="s">
        <v>140</v>
      </c>
      <c r="G102" s="19"/>
      <c r="H102" s="20">
        <f>H104</f>
        <v>930</v>
      </c>
      <c r="I102" s="20">
        <f>I103</f>
        <v>927.9</v>
      </c>
      <c r="J102" s="45">
        <f t="shared" si="0"/>
        <v>99.8</v>
      </c>
    </row>
    <row r="103" spans="1:10" ht="15">
      <c r="A103" s="195"/>
      <c r="B103" s="62" t="s">
        <v>264</v>
      </c>
      <c r="C103" s="163" t="s">
        <v>167</v>
      </c>
      <c r="D103" s="49">
        <v>969</v>
      </c>
      <c r="E103" s="26">
        <v>503</v>
      </c>
      <c r="F103" s="13" t="s">
        <v>140</v>
      </c>
      <c r="G103" s="13" t="s">
        <v>168</v>
      </c>
      <c r="H103" s="33">
        <f>H104</f>
        <v>930</v>
      </c>
      <c r="I103" s="33">
        <f>I104</f>
        <v>927.9</v>
      </c>
      <c r="J103" s="39">
        <f t="shared" si="0"/>
        <v>99.8</v>
      </c>
    </row>
    <row r="104" spans="1:10" ht="21" customHeight="1">
      <c r="A104" s="195"/>
      <c r="B104" s="61" t="s">
        <v>265</v>
      </c>
      <c r="C104" s="164" t="s">
        <v>169</v>
      </c>
      <c r="D104" s="51">
        <v>969</v>
      </c>
      <c r="E104" s="29">
        <v>503</v>
      </c>
      <c r="F104" s="30" t="s">
        <v>140</v>
      </c>
      <c r="G104" s="30" t="s">
        <v>85</v>
      </c>
      <c r="H104" s="31">
        <v>930</v>
      </c>
      <c r="I104" s="96">
        <v>927.9</v>
      </c>
      <c r="J104" s="32">
        <f t="shared" si="0"/>
        <v>99.8</v>
      </c>
    </row>
    <row r="105" spans="1:10" ht="20.25" customHeight="1">
      <c r="A105" s="195"/>
      <c r="B105" s="114" t="s">
        <v>266</v>
      </c>
      <c r="C105" s="166" t="s">
        <v>141</v>
      </c>
      <c r="D105" s="47">
        <v>969</v>
      </c>
      <c r="E105" s="18">
        <v>503</v>
      </c>
      <c r="F105" s="19" t="s">
        <v>142</v>
      </c>
      <c r="G105" s="19"/>
      <c r="H105" s="20">
        <f>H107</f>
        <v>100</v>
      </c>
      <c r="I105" s="88">
        <f>I107</f>
        <v>99.5</v>
      </c>
      <c r="J105" s="45">
        <f t="shared" si="0"/>
        <v>99.5</v>
      </c>
    </row>
    <row r="106" spans="1:10" s="5" customFormat="1" ht="20.25" customHeight="1">
      <c r="A106" s="192"/>
      <c r="B106" s="62" t="s">
        <v>267</v>
      </c>
      <c r="C106" s="163" t="s">
        <v>167</v>
      </c>
      <c r="D106" s="49">
        <v>969</v>
      </c>
      <c r="E106" s="26">
        <v>503</v>
      </c>
      <c r="F106" s="13" t="s">
        <v>142</v>
      </c>
      <c r="G106" s="13" t="s">
        <v>168</v>
      </c>
      <c r="H106" s="33">
        <f>H107</f>
        <v>100</v>
      </c>
      <c r="I106" s="89">
        <f>I107</f>
        <v>99.5</v>
      </c>
      <c r="J106" s="39">
        <f t="shared" si="0"/>
        <v>99.5</v>
      </c>
    </row>
    <row r="107" spans="1:10" ht="18.75" customHeight="1">
      <c r="A107" s="195"/>
      <c r="B107" s="204" t="s">
        <v>268</v>
      </c>
      <c r="C107" s="164" t="s">
        <v>169</v>
      </c>
      <c r="D107" s="51">
        <v>969</v>
      </c>
      <c r="E107" s="29">
        <v>503</v>
      </c>
      <c r="F107" s="30" t="s">
        <v>142</v>
      </c>
      <c r="G107" s="30" t="s">
        <v>85</v>
      </c>
      <c r="H107" s="31">
        <v>100</v>
      </c>
      <c r="I107" s="87">
        <v>99.5</v>
      </c>
      <c r="J107" s="32">
        <f t="shared" si="0"/>
        <v>99.5</v>
      </c>
    </row>
    <row r="108" spans="1:10" s="10" customFormat="1" ht="18" customHeight="1">
      <c r="A108" s="193"/>
      <c r="B108" s="60" t="s">
        <v>269</v>
      </c>
      <c r="C108" s="166" t="s">
        <v>196</v>
      </c>
      <c r="D108" s="47">
        <v>969</v>
      </c>
      <c r="E108" s="18">
        <v>503</v>
      </c>
      <c r="F108" s="19" t="s">
        <v>197</v>
      </c>
      <c r="G108" s="19"/>
      <c r="H108" s="20">
        <f>H109</f>
        <v>73.4</v>
      </c>
      <c r="I108" s="88">
        <f>I109</f>
        <v>0</v>
      </c>
      <c r="J108" s="45">
        <f t="shared" si="0"/>
        <v>0</v>
      </c>
    </row>
    <row r="109" spans="1:10" ht="15">
      <c r="A109" s="195"/>
      <c r="B109" s="62" t="s">
        <v>270</v>
      </c>
      <c r="C109" s="163" t="s">
        <v>167</v>
      </c>
      <c r="D109" s="49">
        <v>969</v>
      </c>
      <c r="E109" s="26">
        <v>503</v>
      </c>
      <c r="F109" s="13" t="s">
        <v>197</v>
      </c>
      <c r="G109" s="13" t="s">
        <v>168</v>
      </c>
      <c r="H109" s="33">
        <f>H110</f>
        <v>73.4</v>
      </c>
      <c r="I109" s="89">
        <f>I110</f>
        <v>0</v>
      </c>
      <c r="J109" s="39">
        <f t="shared" si="0"/>
        <v>0</v>
      </c>
    </row>
    <row r="110" spans="1:10" ht="18.75" customHeight="1">
      <c r="A110" s="195"/>
      <c r="B110" s="61" t="s">
        <v>271</v>
      </c>
      <c r="C110" s="164" t="s">
        <v>169</v>
      </c>
      <c r="D110" s="51">
        <v>969</v>
      </c>
      <c r="E110" s="29">
        <v>503</v>
      </c>
      <c r="F110" s="30" t="s">
        <v>197</v>
      </c>
      <c r="G110" s="30" t="s">
        <v>85</v>
      </c>
      <c r="H110" s="31">
        <v>73.4</v>
      </c>
      <c r="I110" s="87">
        <v>0</v>
      </c>
      <c r="J110" s="32">
        <f t="shared" si="0"/>
        <v>0</v>
      </c>
    </row>
    <row r="111" spans="1:10" ht="47.25" customHeight="1">
      <c r="A111" s="195"/>
      <c r="B111" s="114" t="s">
        <v>272</v>
      </c>
      <c r="C111" s="165" t="s">
        <v>143</v>
      </c>
      <c r="D111" s="47">
        <v>969</v>
      </c>
      <c r="E111" s="18">
        <v>503</v>
      </c>
      <c r="F111" s="19" t="s">
        <v>144</v>
      </c>
      <c r="G111" s="19"/>
      <c r="H111" s="20">
        <f>H112</f>
        <v>15.1</v>
      </c>
      <c r="I111" s="88">
        <f>I112</f>
        <v>15.1</v>
      </c>
      <c r="J111" s="45">
        <f t="shared" si="0"/>
        <v>100</v>
      </c>
    </row>
    <row r="112" spans="1:10" ht="18.75" customHeight="1">
      <c r="A112" s="195"/>
      <c r="B112" s="58" t="s">
        <v>273</v>
      </c>
      <c r="C112" s="163" t="s">
        <v>167</v>
      </c>
      <c r="D112" s="49">
        <v>969</v>
      </c>
      <c r="E112" s="26">
        <v>503</v>
      </c>
      <c r="F112" s="13" t="s">
        <v>145</v>
      </c>
      <c r="G112" s="13" t="s">
        <v>168</v>
      </c>
      <c r="H112" s="33">
        <f>H113</f>
        <v>15.1</v>
      </c>
      <c r="I112" s="89">
        <f>I113</f>
        <v>15.1</v>
      </c>
      <c r="J112" s="39">
        <f t="shared" si="0"/>
        <v>100</v>
      </c>
    </row>
    <row r="113" spans="1:10" ht="19.5" customHeight="1">
      <c r="A113" s="195"/>
      <c r="B113" s="62" t="s">
        <v>274</v>
      </c>
      <c r="C113" s="164" t="s">
        <v>169</v>
      </c>
      <c r="D113" s="51">
        <v>969</v>
      </c>
      <c r="E113" s="29">
        <v>503</v>
      </c>
      <c r="F113" s="30" t="s">
        <v>145</v>
      </c>
      <c r="G113" s="30" t="s">
        <v>85</v>
      </c>
      <c r="H113" s="31">
        <v>15.1</v>
      </c>
      <c r="I113" s="87">
        <v>15.1</v>
      </c>
      <c r="J113" s="32">
        <f t="shared" si="0"/>
        <v>100</v>
      </c>
    </row>
    <row r="114" spans="1:10" ht="18" customHeight="1">
      <c r="A114" s="195"/>
      <c r="B114" s="58" t="s">
        <v>275</v>
      </c>
      <c r="C114" s="166" t="s">
        <v>146</v>
      </c>
      <c r="D114" s="47">
        <v>969</v>
      </c>
      <c r="E114" s="18">
        <v>503</v>
      </c>
      <c r="F114" s="19" t="s">
        <v>76</v>
      </c>
      <c r="G114" s="19"/>
      <c r="H114" s="20">
        <f>H115</f>
        <v>1514.4</v>
      </c>
      <c r="I114" s="94">
        <f>I115</f>
        <v>1021.6</v>
      </c>
      <c r="J114" s="45">
        <f t="shared" si="0"/>
        <v>67.5</v>
      </c>
    </row>
    <row r="115" spans="1:10" s="5" customFormat="1" ht="18" customHeight="1">
      <c r="A115" s="192"/>
      <c r="B115" s="62" t="s">
        <v>276</v>
      </c>
      <c r="C115" s="163" t="s">
        <v>167</v>
      </c>
      <c r="D115" s="49">
        <v>969</v>
      </c>
      <c r="E115" s="26">
        <v>503</v>
      </c>
      <c r="F115" s="13" t="s">
        <v>76</v>
      </c>
      <c r="G115" s="13" t="s">
        <v>168</v>
      </c>
      <c r="H115" s="33">
        <f>H116</f>
        <v>1514.4</v>
      </c>
      <c r="I115" s="95">
        <f>I116</f>
        <v>1021.6</v>
      </c>
      <c r="J115" s="39">
        <f t="shared" si="0"/>
        <v>67.5</v>
      </c>
    </row>
    <row r="116" spans="1:10" ht="20.25" customHeight="1">
      <c r="A116" s="195"/>
      <c r="B116" s="204" t="s">
        <v>277</v>
      </c>
      <c r="C116" s="164" t="s">
        <v>169</v>
      </c>
      <c r="D116" s="51">
        <v>969</v>
      </c>
      <c r="E116" s="29">
        <v>503</v>
      </c>
      <c r="F116" s="30" t="s">
        <v>76</v>
      </c>
      <c r="G116" s="30" t="s">
        <v>85</v>
      </c>
      <c r="H116" s="31">
        <v>1514.4</v>
      </c>
      <c r="I116" s="96">
        <v>1021.6</v>
      </c>
      <c r="J116" s="32">
        <f t="shared" si="0"/>
        <v>67.5</v>
      </c>
    </row>
    <row r="117" spans="1:10" ht="15">
      <c r="A117" s="195"/>
      <c r="B117" s="205"/>
      <c r="C117" s="171" t="s">
        <v>16</v>
      </c>
      <c r="D117" s="127">
        <v>969</v>
      </c>
      <c r="E117" s="18">
        <v>700</v>
      </c>
      <c r="F117" s="19"/>
      <c r="G117" s="19"/>
      <c r="H117" s="20">
        <f>H118+H122</f>
        <v>1734</v>
      </c>
      <c r="I117" s="20">
        <f>I118+I122</f>
        <v>1582.1000000000001</v>
      </c>
      <c r="J117" s="45">
        <f t="shared" si="0"/>
        <v>91.2</v>
      </c>
    </row>
    <row r="118" spans="1:10" ht="28.5">
      <c r="A118" s="195"/>
      <c r="B118" s="189" t="s">
        <v>35</v>
      </c>
      <c r="C118" s="161" t="s">
        <v>198</v>
      </c>
      <c r="D118" s="116">
        <v>969</v>
      </c>
      <c r="E118" s="117">
        <v>705</v>
      </c>
      <c r="F118" s="118" t="s">
        <v>200</v>
      </c>
      <c r="G118" s="118"/>
      <c r="H118" s="119">
        <f aca="true" t="shared" si="3" ref="H118:I120">H119</f>
        <v>106</v>
      </c>
      <c r="I118" s="119">
        <f t="shared" si="3"/>
        <v>32.7</v>
      </c>
      <c r="J118" s="122">
        <f aca="true" t="shared" si="4" ref="J118:J135">ROUND(I118/H118*100,1)</f>
        <v>30.8</v>
      </c>
    </row>
    <row r="119" spans="1:10" ht="40.5" customHeight="1">
      <c r="A119" s="195"/>
      <c r="B119" s="36" t="s">
        <v>36</v>
      </c>
      <c r="C119" s="163" t="s">
        <v>199</v>
      </c>
      <c r="D119" s="49">
        <v>969</v>
      </c>
      <c r="E119" s="26">
        <v>705</v>
      </c>
      <c r="F119" s="13" t="s">
        <v>200</v>
      </c>
      <c r="G119" s="13"/>
      <c r="H119" s="33">
        <f t="shared" si="3"/>
        <v>106</v>
      </c>
      <c r="I119" s="33">
        <f t="shared" si="3"/>
        <v>32.7</v>
      </c>
      <c r="J119" s="39">
        <f t="shared" si="4"/>
        <v>30.8</v>
      </c>
    </row>
    <row r="120" spans="1:10" ht="15">
      <c r="A120" s="195"/>
      <c r="B120" s="36" t="s">
        <v>47</v>
      </c>
      <c r="C120" s="163" t="s">
        <v>167</v>
      </c>
      <c r="D120" s="49">
        <v>969</v>
      </c>
      <c r="E120" s="26">
        <v>705</v>
      </c>
      <c r="F120" s="13" t="s">
        <v>200</v>
      </c>
      <c r="G120" s="13" t="s">
        <v>168</v>
      </c>
      <c r="H120" s="33">
        <f t="shared" si="3"/>
        <v>106</v>
      </c>
      <c r="I120" s="33">
        <f t="shared" si="3"/>
        <v>32.7</v>
      </c>
      <c r="J120" s="39">
        <f t="shared" si="4"/>
        <v>30.8</v>
      </c>
    </row>
    <row r="121" spans="1:10" ht="19.5" customHeight="1">
      <c r="A121" s="195"/>
      <c r="B121" s="37" t="s">
        <v>278</v>
      </c>
      <c r="C121" s="164" t="s">
        <v>169</v>
      </c>
      <c r="D121" s="51">
        <v>969</v>
      </c>
      <c r="E121" s="29">
        <v>705</v>
      </c>
      <c r="F121" s="30" t="s">
        <v>200</v>
      </c>
      <c r="G121" s="30" t="s">
        <v>85</v>
      </c>
      <c r="H121" s="31">
        <v>106</v>
      </c>
      <c r="I121" s="31">
        <v>32.7</v>
      </c>
      <c r="J121" s="32">
        <f t="shared" si="4"/>
        <v>30.8</v>
      </c>
    </row>
    <row r="122" spans="1:10" ht="15.75">
      <c r="A122" s="195"/>
      <c r="B122" s="206" t="s">
        <v>37</v>
      </c>
      <c r="C122" s="166" t="s">
        <v>17</v>
      </c>
      <c r="D122" s="47">
        <v>969</v>
      </c>
      <c r="E122" s="18">
        <v>707</v>
      </c>
      <c r="F122" s="19"/>
      <c r="G122" s="19"/>
      <c r="H122" s="20">
        <f>H123+H126+H129+H132+H135+H138</f>
        <v>1628</v>
      </c>
      <c r="I122" s="20">
        <f>I123+I126+I129+I132+I135+I138</f>
        <v>1549.4</v>
      </c>
      <c r="J122" s="45">
        <f t="shared" si="4"/>
        <v>95.2</v>
      </c>
    </row>
    <row r="123" spans="1:10" ht="28.5">
      <c r="A123" s="195"/>
      <c r="B123" s="43" t="s">
        <v>38</v>
      </c>
      <c r="C123" s="161" t="s">
        <v>147</v>
      </c>
      <c r="D123" s="139">
        <v>969</v>
      </c>
      <c r="E123" s="117">
        <v>707</v>
      </c>
      <c r="F123" s="140" t="s">
        <v>77</v>
      </c>
      <c r="G123" s="140"/>
      <c r="H123" s="119">
        <f>H125</f>
        <v>682</v>
      </c>
      <c r="I123" s="119">
        <f>I125</f>
        <v>652</v>
      </c>
      <c r="J123" s="122">
        <f t="shared" si="4"/>
        <v>95.6</v>
      </c>
    </row>
    <row r="124" spans="1:10" s="5" customFormat="1" ht="18.75" customHeight="1">
      <c r="A124" s="192"/>
      <c r="B124" s="36" t="s">
        <v>112</v>
      </c>
      <c r="C124" s="163" t="s">
        <v>167</v>
      </c>
      <c r="D124" s="67">
        <v>969</v>
      </c>
      <c r="E124" s="26">
        <v>707</v>
      </c>
      <c r="F124" s="65" t="s">
        <v>77</v>
      </c>
      <c r="G124" s="13">
        <v>200</v>
      </c>
      <c r="H124" s="33">
        <f>H125</f>
        <v>682</v>
      </c>
      <c r="I124" s="33">
        <f>I125</f>
        <v>652</v>
      </c>
      <c r="J124" s="39">
        <f t="shared" si="4"/>
        <v>95.6</v>
      </c>
    </row>
    <row r="125" spans="1:10" ht="17.25" customHeight="1">
      <c r="A125" s="195"/>
      <c r="B125" s="69" t="s">
        <v>279</v>
      </c>
      <c r="C125" s="164" t="s">
        <v>169</v>
      </c>
      <c r="D125" s="68">
        <v>969</v>
      </c>
      <c r="E125" s="29">
        <v>707</v>
      </c>
      <c r="F125" s="66" t="s">
        <v>77</v>
      </c>
      <c r="G125" s="30">
        <v>240</v>
      </c>
      <c r="H125" s="31">
        <v>682</v>
      </c>
      <c r="I125" s="87">
        <v>652</v>
      </c>
      <c r="J125" s="32">
        <f t="shared" si="4"/>
        <v>95.6</v>
      </c>
    </row>
    <row r="126" spans="1:10" ht="43.5" customHeight="1">
      <c r="A126" s="195"/>
      <c r="B126" s="38" t="s">
        <v>280</v>
      </c>
      <c r="C126" s="166" t="s">
        <v>201</v>
      </c>
      <c r="D126" s="70">
        <v>969</v>
      </c>
      <c r="E126" s="18">
        <v>707</v>
      </c>
      <c r="F126" s="71" t="s">
        <v>88</v>
      </c>
      <c r="G126" s="71"/>
      <c r="H126" s="20">
        <f>H127</f>
        <v>180</v>
      </c>
      <c r="I126" s="20">
        <f>I127</f>
        <v>131.4</v>
      </c>
      <c r="J126" s="45">
        <f t="shared" si="4"/>
        <v>73</v>
      </c>
    </row>
    <row r="127" spans="1:10" ht="18" customHeight="1">
      <c r="A127" s="195"/>
      <c r="B127" s="36" t="s">
        <v>281</v>
      </c>
      <c r="C127" s="163" t="s">
        <v>167</v>
      </c>
      <c r="D127" s="67">
        <v>969</v>
      </c>
      <c r="E127" s="26">
        <v>707</v>
      </c>
      <c r="F127" s="65" t="s">
        <v>88</v>
      </c>
      <c r="G127" s="13">
        <v>200</v>
      </c>
      <c r="H127" s="33">
        <f>H128</f>
        <v>180</v>
      </c>
      <c r="I127" s="89">
        <f>I128</f>
        <v>131.4</v>
      </c>
      <c r="J127" s="39">
        <f t="shared" si="4"/>
        <v>73</v>
      </c>
    </row>
    <row r="128" spans="1:10" ht="21" customHeight="1">
      <c r="A128" s="195"/>
      <c r="B128" s="37" t="s">
        <v>282</v>
      </c>
      <c r="C128" s="164" t="s">
        <v>169</v>
      </c>
      <c r="D128" s="68">
        <v>969</v>
      </c>
      <c r="E128" s="29">
        <v>707</v>
      </c>
      <c r="F128" s="66" t="s">
        <v>88</v>
      </c>
      <c r="G128" s="30">
        <v>240</v>
      </c>
      <c r="H128" s="31">
        <v>180</v>
      </c>
      <c r="I128" s="87">
        <v>131.4</v>
      </c>
      <c r="J128" s="32">
        <f t="shared" si="4"/>
        <v>73</v>
      </c>
    </row>
    <row r="129" spans="1:10" ht="27" customHeight="1">
      <c r="A129" s="195"/>
      <c r="B129" s="115" t="s">
        <v>283</v>
      </c>
      <c r="C129" s="166" t="s">
        <v>148</v>
      </c>
      <c r="D129" s="70">
        <v>969</v>
      </c>
      <c r="E129" s="18">
        <v>707</v>
      </c>
      <c r="F129" s="71" t="s">
        <v>87</v>
      </c>
      <c r="G129" s="19"/>
      <c r="H129" s="20">
        <f>H131</f>
        <v>186</v>
      </c>
      <c r="I129" s="88">
        <f>I130</f>
        <v>186</v>
      </c>
      <c r="J129" s="45">
        <f t="shared" si="4"/>
        <v>100</v>
      </c>
    </row>
    <row r="130" spans="1:10" s="5" customFormat="1" ht="18" customHeight="1">
      <c r="A130" s="192"/>
      <c r="B130" s="36" t="s">
        <v>284</v>
      </c>
      <c r="C130" s="163" t="s">
        <v>167</v>
      </c>
      <c r="D130" s="67">
        <v>969</v>
      </c>
      <c r="E130" s="26">
        <v>707</v>
      </c>
      <c r="F130" s="65" t="s">
        <v>87</v>
      </c>
      <c r="G130" s="13">
        <v>200</v>
      </c>
      <c r="H130" s="33">
        <f>H131</f>
        <v>186</v>
      </c>
      <c r="I130" s="89">
        <f>I131</f>
        <v>186</v>
      </c>
      <c r="J130" s="39">
        <f t="shared" si="4"/>
        <v>100</v>
      </c>
    </row>
    <row r="131" spans="1:10" ht="21" customHeight="1">
      <c r="A131" s="195"/>
      <c r="B131" s="69" t="s">
        <v>285</v>
      </c>
      <c r="C131" s="164" t="s">
        <v>169</v>
      </c>
      <c r="D131" s="68">
        <v>969</v>
      </c>
      <c r="E131" s="29">
        <v>707</v>
      </c>
      <c r="F131" s="66" t="s">
        <v>87</v>
      </c>
      <c r="G131" s="30">
        <v>240</v>
      </c>
      <c r="H131" s="31">
        <v>186</v>
      </c>
      <c r="I131" s="87">
        <v>186</v>
      </c>
      <c r="J131" s="32">
        <f t="shared" si="4"/>
        <v>100</v>
      </c>
    </row>
    <row r="132" spans="1:10" ht="32.25" customHeight="1">
      <c r="A132" s="195"/>
      <c r="B132" s="38" t="s">
        <v>286</v>
      </c>
      <c r="C132" s="166" t="s">
        <v>149</v>
      </c>
      <c r="D132" s="70">
        <v>969</v>
      </c>
      <c r="E132" s="18">
        <v>707</v>
      </c>
      <c r="F132" s="71" t="s">
        <v>89</v>
      </c>
      <c r="G132" s="71"/>
      <c r="H132" s="20">
        <f>H134</f>
        <v>150</v>
      </c>
      <c r="I132" s="88">
        <f>I134</f>
        <v>150</v>
      </c>
      <c r="J132" s="45">
        <f t="shared" si="4"/>
        <v>100</v>
      </c>
    </row>
    <row r="133" spans="1:10" s="5" customFormat="1" ht="32.25" customHeight="1">
      <c r="A133" s="192"/>
      <c r="B133" s="36" t="s">
        <v>287</v>
      </c>
      <c r="C133" s="163" t="s">
        <v>202</v>
      </c>
      <c r="D133" s="49">
        <v>969</v>
      </c>
      <c r="E133" s="26">
        <v>707</v>
      </c>
      <c r="F133" s="13" t="s">
        <v>89</v>
      </c>
      <c r="G133" s="13">
        <v>200</v>
      </c>
      <c r="H133" s="33">
        <f>H134</f>
        <v>150</v>
      </c>
      <c r="I133" s="89">
        <f>I134</f>
        <v>150</v>
      </c>
      <c r="J133" s="39">
        <f t="shared" si="4"/>
        <v>100</v>
      </c>
    </row>
    <row r="134" spans="1:10" ht="19.5" customHeight="1">
      <c r="A134" s="195"/>
      <c r="B134" s="37" t="s">
        <v>288</v>
      </c>
      <c r="C134" s="164" t="s">
        <v>169</v>
      </c>
      <c r="D134" s="51">
        <v>969</v>
      </c>
      <c r="E134" s="29">
        <v>707</v>
      </c>
      <c r="F134" s="30" t="s">
        <v>89</v>
      </c>
      <c r="G134" s="30" t="s">
        <v>85</v>
      </c>
      <c r="H134" s="31">
        <v>150</v>
      </c>
      <c r="I134" s="87">
        <v>150</v>
      </c>
      <c r="J134" s="32">
        <f t="shared" si="4"/>
        <v>100</v>
      </c>
    </row>
    <row r="135" spans="1:10" ht="30.75" customHeight="1">
      <c r="A135" s="195"/>
      <c r="B135" s="115" t="s">
        <v>289</v>
      </c>
      <c r="C135" s="166" t="s">
        <v>150</v>
      </c>
      <c r="D135" s="47">
        <v>969</v>
      </c>
      <c r="E135" s="18">
        <v>707</v>
      </c>
      <c r="F135" s="19" t="s">
        <v>86</v>
      </c>
      <c r="G135" s="19"/>
      <c r="H135" s="20">
        <f>H136</f>
        <v>200</v>
      </c>
      <c r="I135" s="88">
        <f>I136</f>
        <v>200</v>
      </c>
      <c r="J135" s="45">
        <f t="shared" si="4"/>
        <v>100</v>
      </c>
    </row>
    <row r="136" spans="1:10" ht="15">
      <c r="A136" s="195"/>
      <c r="B136" s="36" t="s">
        <v>290</v>
      </c>
      <c r="C136" s="163" t="s">
        <v>167</v>
      </c>
      <c r="D136" s="49">
        <v>969</v>
      </c>
      <c r="E136" s="26">
        <v>707</v>
      </c>
      <c r="F136" s="13" t="s">
        <v>86</v>
      </c>
      <c r="G136" s="13" t="s">
        <v>168</v>
      </c>
      <c r="H136" s="33">
        <f>H137</f>
        <v>200</v>
      </c>
      <c r="I136" s="89">
        <v>200</v>
      </c>
      <c r="J136" s="39">
        <f aca="true" t="shared" si="5" ref="J136:J146">ROUND(I136/H136*100,1)</f>
        <v>100</v>
      </c>
    </row>
    <row r="137" spans="1:10" ht="15">
      <c r="A137" s="195"/>
      <c r="B137" s="69" t="s">
        <v>291</v>
      </c>
      <c r="C137" s="164" t="s">
        <v>169</v>
      </c>
      <c r="D137" s="51">
        <v>969</v>
      </c>
      <c r="E137" s="29">
        <v>707</v>
      </c>
      <c r="F137" s="30" t="s">
        <v>86</v>
      </c>
      <c r="G137" s="30" t="s">
        <v>85</v>
      </c>
      <c r="H137" s="31">
        <v>200</v>
      </c>
      <c r="I137" s="87">
        <v>200</v>
      </c>
      <c r="J137" s="32">
        <f t="shared" si="5"/>
        <v>100</v>
      </c>
    </row>
    <row r="138" spans="1:10" ht="28.5" customHeight="1">
      <c r="A138" s="195"/>
      <c r="B138" s="38" t="s">
        <v>292</v>
      </c>
      <c r="C138" s="166" t="s">
        <v>151</v>
      </c>
      <c r="D138" s="47">
        <v>969</v>
      </c>
      <c r="E138" s="18">
        <v>707</v>
      </c>
      <c r="F138" s="19" t="s">
        <v>152</v>
      </c>
      <c r="G138" s="19"/>
      <c r="H138" s="20">
        <f>H140</f>
        <v>230</v>
      </c>
      <c r="I138" s="88">
        <f>I140</f>
        <v>230</v>
      </c>
      <c r="J138" s="45">
        <f t="shared" si="5"/>
        <v>100</v>
      </c>
    </row>
    <row r="139" spans="1:10" s="5" customFormat="1" ht="18.75" customHeight="1">
      <c r="A139" s="192"/>
      <c r="B139" s="36" t="s">
        <v>293</v>
      </c>
      <c r="C139" s="163" t="s">
        <v>167</v>
      </c>
      <c r="D139" s="49">
        <v>969</v>
      </c>
      <c r="E139" s="26">
        <v>707</v>
      </c>
      <c r="F139" s="13" t="s">
        <v>152</v>
      </c>
      <c r="G139" s="13" t="s">
        <v>168</v>
      </c>
      <c r="H139" s="33">
        <f>H140</f>
        <v>230</v>
      </c>
      <c r="I139" s="89">
        <f>I140</f>
        <v>230</v>
      </c>
      <c r="J139" s="39">
        <f t="shared" si="5"/>
        <v>100</v>
      </c>
    </row>
    <row r="140" spans="1:10" ht="20.25" customHeight="1">
      <c r="A140" s="195"/>
      <c r="B140" s="37" t="s">
        <v>294</v>
      </c>
      <c r="C140" s="164" t="s">
        <v>169</v>
      </c>
      <c r="D140" s="51">
        <v>969</v>
      </c>
      <c r="E140" s="29">
        <v>707</v>
      </c>
      <c r="F140" s="30" t="s">
        <v>152</v>
      </c>
      <c r="G140" s="30" t="s">
        <v>85</v>
      </c>
      <c r="H140" s="31">
        <v>230</v>
      </c>
      <c r="I140" s="87">
        <v>230</v>
      </c>
      <c r="J140" s="32">
        <f t="shared" si="5"/>
        <v>100</v>
      </c>
    </row>
    <row r="141" spans="1:10" ht="16.5" customHeight="1">
      <c r="A141" s="195"/>
      <c r="B141" s="207"/>
      <c r="C141" s="171" t="s">
        <v>78</v>
      </c>
      <c r="D141" s="128">
        <v>969</v>
      </c>
      <c r="E141" s="129">
        <v>800</v>
      </c>
      <c r="F141" s="130"/>
      <c r="G141" s="130"/>
      <c r="H141" s="131">
        <f>H142+H146</f>
        <v>15778.8</v>
      </c>
      <c r="I141" s="131">
        <f>I142+I146</f>
        <v>10312.9</v>
      </c>
      <c r="J141" s="132">
        <f t="shared" si="5"/>
        <v>65.4</v>
      </c>
    </row>
    <row r="142" spans="1:10" ht="28.5">
      <c r="A142" s="195"/>
      <c r="B142" s="125" t="s">
        <v>43</v>
      </c>
      <c r="C142" s="161" t="s">
        <v>18</v>
      </c>
      <c r="D142" s="116">
        <v>969</v>
      </c>
      <c r="E142" s="117">
        <v>801</v>
      </c>
      <c r="F142" s="118" t="s">
        <v>153</v>
      </c>
      <c r="G142" s="118"/>
      <c r="H142" s="119">
        <f>H143</f>
        <v>13841.8</v>
      </c>
      <c r="I142" s="119">
        <f>I143</f>
        <v>8375.9</v>
      </c>
      <c r="J142" s="122">
        <f t="shared" si="5"/>
        <v>60.5</v>
      </c>
    </row>
    <row r="143" spans="1:10" ht="28.5">
      <c r="A143" s="195"/>
      <c r="B143" s="43" t="s">
        <v>44</v>
      </c>
      <c r="C143" s="162" t="s">
        <v>79</v>
      </c>
      <c r="D143" s="53">
        <v>969</v>
      </c>
      <c r="E143" s="22">
        <v>801</v>
      </c>
      <c r="F143" s="23" t="s">
        <v>153</v>
      </c>
      <c r="G143" s="23"/>
      <c r="H143" s="24">
        <f>H145</f>
        <v>13841.8</v>
      </c>
      <c r="I143" s="24">
        <f>I145</f>
        <v>8375.9</v>
      </c>
      <c r="J143" s="44">
        <f t="shared" si="5"/>
        <v>60.5</v>
      </c>
    </row>
    <row r="144" spans="1:10" s="5" customFormat="1" ht="15">
      <c r="A144" s="192"/>
      <c r="B144" s="36" t="s">
        <v>48</v>
      </c>
      <c r="C144" s="163" t="s">
        <v>167</v>
      </c>
      <c r="D144" s="49">
        <v>969</v>
      </c>
      <c r="E144" s="26">
        <v>801</v>
      </c>
      <c r="F144" s="13" t="s">
        <v>153</v>
      </c>
      <c r="G144" s="13" t="s">
        <v>168</v>
      </c>
      <c r="H144" s="33">
        <f>H145</f>
        <v>13841.8</v>
      </c>
      <c r="I144" s="33">
        <f>I145</f>
        <v>8375.9</v>
      </c>
      <c r="J144" s="39">
        <f t="shared" si="5"/>
        <v>60.5</v>
      </c>
    </row>
    <row r="145" spans="1:10" ht="18" customHeight="1">
      <c r="A145" s="195"/>
      <c r="B145" s="69" t="s">
        <v>295</v>
      </c>
      <c r="C145" s="164" t="s">
        <v>169</v>
      </c>
      <c r="D145" s="51">
        <v>969</v>
      </c>
      <c r="E145" s="29">
        <v>801</v>
      </c>
      <c r="F145" s="30" t="s">
        <v>153</v>
      </c>
      <c r="G145" s="30" t="s">
        <v>85</v>
      </c>
      <c r="H145" s="31">
        <v>13841.8</v>
      </c>
      <c r="I145" s="87">
        <v>8375.9</v>
      </c>
      <c r="J145" s="32">
        <f t="shared" si="5"/>
        <v>60.5</v>
      </c>
    </row>
    <row r="146" spans="1:10" ht="14.25">
      <c r="A146" s="195"/>
      <c r="B146" s="38" t="s">
        <v>45</v>
      </c>
      <c r="C146" s="166" t="s">
        <v>154</v>
      </c>
      <c r="D146" s="47">
        <v>969</v>
      </c>
      <c r="E146" s="18">
        <v>804</v>
      </c>
      <c r="F146" s="19"/>
      <c r="G146" s="19"/>
      <c r="H146" s="20">
        <f>H147+H150</f>
        <v>1937</v>
      </c>
      <c r="I146" s="20">
        <f>I147+I150</f>
        <v>1937</v>
      </c>
      <c r="J146" s="45">
        <f t="shared" si="5"/>
        <v>100</v>
      </c>
    </row>
    <row r="147" spans="1:10" s="10" customFormat="1" ht="28.5">
      <c r="A147" s="193"/>
      <c r="B147" s="43" t="s">
        <v>46</v>
      </c>
      <c r="C147" s="162" t="s">
        <v>203</v>
      </c>
      <c r="D147" s="53">
        <v>969</v>
      </c>
      <c r="E147" s="22">
        <v>804</v>
      </c>
      <c r="F147" s="23" t="s">
        <v>89</v>
      </c>
      <c r="G147" s="23"/>
      <c r="H147" s="24">
        <f>H149</f>
        <v>230</v>
      </c>
      <c r="I147" s="24">
        <f>I149</f>
        <v>230</v>
      </c>
      <c r="J147" s="44">
        <f aca="true" t="shared" si="6" ref="J147:J155">ROUND(I147/H147*100,1)</f>
        <v>100</v>
      </c>
    </row>
    <row r="148" spans="1:10" ht="15">
      <c r="A148" s="195"/>
      <c r="B148" s="36" t="s">
        <v>49</v>
      </c>
      <c r="C148" s="163" t="s">
        <v>167</v>
      </c>
      <c r="D148" s="49">
        <v>969</v>
      </c>
      <c r="E148" s="26">
        <v>804</v>
      </c>
      <c r="F148" s="13" t="s">
        <v>89</v>
      </c>
      <c r="G148" s="13" t="s">
        <v>168</v>
      </c>
      <c r="H148" s="33">
        <f>H149</f>
        <v>230</v>
      </c>
      <c r="I148" s="33">
        <f>I149</f>
        <v>230</v>
      </c>
      <c r="J148" s="39">
        <f t="shared" si="6"/>
        <v>100</v>
      </c>
    </row>
    <row r="149" spans="1:10" ht="22.5" customHeight="1">
      <c r="A149" s="195"/>
      <c r="B149" s="37" t="s">
        <v>296</v>
      </c>
      <c r="C149" s="164" t="s">
        <v>169</v>
      </c>
      <c r="D149" s="51">
        <v>969</v>
      </c>
      <c r="E149" s="29">
        <v>804</v>
      </c>
      <c r="F149" s="30" t="s">
        <v>89</v>
      </c>
      <c r="G149" s="30" t="s">
        <v>85</v>
      </c>
      <c r="H149" s="31">
        <v>230</v>
      </c>
      <c r="I149" s="87">
        <v>230</v>
      </c>
      <c r="J149" s="32">
        <f t="shared" si="6"/>
        <v>100</v>
      </c>
    </row>
    <row r="150" spans="1:10" ht="28.5" customHeight="1">
      <c r="A150" s="195"/>
      <c r="B150" s="115" t="s">
        <v>297</v>
      </c>
      <c r="C150" s="166" t="s">
        <v>151</v>
      </c>
      <c r="D150" s="47">
        <v>969</v>
      </c>
      <c r="E150" s="41">
        <v>804</v>
      </c>
      <c r="F150" s="19" t="s">
        <v>152</v>
      </c>
      <c r="G150" s="19"/>
      <c r="H150" s="20">
        <f>H151</f>
        <v>1707</v>
      </c>
      <c r="I150" s="88">
        <f>I151</f>
        <v>1707</v>
      </c>
      <c r="J150" s="45">
        <f t="shared" si="6"/>
        <v>100</v>
      </c>
    </row>
    <row r="151" spans="1:10" ht="15">
      <c r="A151" s="195"/>
      <c r="B151" s="36" t="s">
        <v>298</v>
      </c>
      <c r="C151" s="163" t="s">
        <v>167</v>
      </c>
      <c r="D151" s="49">
        <v>969</v>
      </c>
      <c r="E151" s="26">
        <v>804</v>
      </c>
      <c r="F151" s="13" t="s">
        <v>152</v>
      </c>
      <c r="G151" s="13" t="s">
        <v>168</v>
      </c>
      <c r="H151" s="33">
        <v>1707</v>
      </c>
      <c r="I151" s="33">
        <v>1707</v>
      </c>
      <c r="J151" s="39">
        <f t="shared" si="6"/>
        <v>100</v>
      </c>
    </row>
    <row r="152" spans="1:10" ht="20.25" customHeight="1">
      <c r="A152" s="195"/>
      <c r="B152" s="69" t="s">
        <v>299</v>
      </c>
      <c r="C152" s="164" t="s">
        <v>169</v>
      </c>
      <c r="D152" s="51">
        <v>969</v>
      </c>
      <c r="E152" s="29">
        <v>804</v>
      </c>
      <c r="F152" s="30" t="s">
        <v>152</v>
      </c>
      <c r="G152" s="30" t="s">
        <v>85</v>
      </c>
      <c r="H152" s="31">
        <v>1707</v>
      </c>
      <c r="I152" s="31">
        <v>1707</v>
      </c>
      <c r="J152" s="39">
        <f t="shared" si="6"/>
        <v>100</v>
      </c>
    </row>
    <row r="153" spans="1:10" s="10" customFormat="1" ht="14.25">
      <c r="A153" s="193"/>
      <c r="B153" s="38"/>
      <c r="C153" s="171" t="s">
        <v>19</v>
      </c>
      <c r="D153" s="17">
        <v>969</v>
      </c>
      <c r="E153" s="18">
        <v>1000</v>
      </c>
      <c r="F153" s="19"/>
      <c r="G153" s="19"/>
      <c r="H153" s="20">
        <f>H154</f>
        <v>16614.4</v>
      </c>
      <c r="I153" s="88">
        <f>I154</f>
        <v>16040.8</v>
      </c>
      <c r="J153" s="45">
        <f t="shared" si="6"/>
        <v>96.5</v>
      </c>
    </row>
    <row r="154" spans="1:10" s="10" customFormat="1" ht="14.25">
      <c r="A154" s="193"/>
      <c r="B154" s="43" t="s">
        <v>155</v>
      </c>
      <c r="C154" s="162" t="s">
        <v>20</v>
      </c>
      <c r="D154" s="137">
        <v>969</v>
      </c>
      <c r="E154" s="22">
        <v>1004</v>
      </c>
      <c r="F154" s="23"/>
      <c r="G154" s="23"/>
      <c r="H154" s="24">
        <f>H155+H160+H167+H170</f>
        <v>16614.4</v>
      </c>
      <c r="I154" s="138">
        <f>I155+I160+I167+I170</f>
        <v>16040.8</v>
      </c>
      <c r="J154" s="44">
        <f t="shared" si="6"/>
        <v>96.5</v>
      </c>
    </row>
    <row r="155" spans="1:10" s="10" customFormat="1" ht="28.5">
      <c r="A155" s="193"/>
      <c r="B155" s="43" t="s">
        <v>156</v>
      </c>
      <c r="C155" s="161" t="s">
        <v>213</v>
      </c>
      <c r="D155" s="133">
        <v>969</v>
      </c>
      <c r="E155" s="134">
        <v>1004</v>
      </c>
      <c r="F155" s="23" t="s">
        <v>215</v>
      </c>
      <c r="G155" s="135"/>
      <c r="H155" s="119">
        <f>H156+H158</f>
        <v>3497.1</v>
      </c>
      <c r="I155" s="136">
        <f>I156+I158</f>
        <v>3479.5</v>
      </c>
      <c r="J155" s="122">
        <f t="shared" si="6"/>
        <v>99.5</v>
      </c>
    </row>
    <row r="156" spans="1:10" ht="44.25" customHeight="1">
      <c r="A156" s="195"/>
      <c r="B156" s="36" t="s">
        <v>157</v>
      </c>
      <c r="C156" s="176" t="s">
        <v>211</v>
      </c>
      <c r="D156" s="25">
        <v>969</v>
      </c>
      <c r="E156" s="90">
        <v>1004</v>
      </c>
      <c r="F156" s="13" t="s">
        <v>215</v>
      </c>
      <c r="G156" s="91" t="s">
        <v>164</v>
      </c>
      <c r="H156" s="33">
        <f>H157</f>
        <v>3256.6</v>
      </c>
      <c r="I156" s="89">
        <f>I157</f>
        <v>3239.7</v>
      </c>
      <c r="J156" s="39">
        <f aca="true" t="shared" si="7" ref="J156:J165">ROUND(I156/H156*100,1)</f>
        <v>99.5</v>
      </c>
    </row>
    <row r="157" spans="1:10" ht="15">
      <c r="A157" s="195"/>
      <c r="B157" s="36" t="s">
        <v>300</v>
      </c>
      <c r="C157" s="163" t="s">
        <v>165</v>
      </c>
      <c r="D157" s="25">
        <v>969</v>
      </c>
      <c r="E157" s="90">
        <v>1004</v>
      </c>
      <c r="F157" s="13" t="s">
        <v>215</v>
      </c>
      <c r="G157" s="91" t="s">
        <v>53</v>
      </c>
      <c r="H157" s="33">
        <v>3256.6</v>
      </c>
      <c r="I157" s="89">
        <v>3239.7</v>
      </c>
      <c r="J157" s="39">
        <f t="shared" si="7"/>
        <v>99.5</v>
      </c>
    </row>
    <row r="158" spans="1:10" ht="15">
      <c r="A158" s="195"/>
      <c r="B158" s="36" t="s">
        <v>301</v>
      </c>
      <c r="C158" s="163" t="s">
        <v>167</v>
      </c>
      <c r="D158" s="25">
        <v>969</v>
      </c>
      <c r="E158" s="90">
        <v>1004</v>
      </c>
      <c r="F158" s="13" t="s">
        <v>215</v>
      </c>
      <c r="G158" s="91" t="s">
        <v>168</v>
      </c>
      <c r="H158" s="33">
        <f>H159</f>
        <v>240.5</v>
      </c>
      <c r="I158" s="89">
        <f>I159</f>
        <v>239.8</v>
      </c>
      <c r="J158" s="39">
        <f t="shared" si="7"/>
        <v>99.7</v>
      </c>
    </row>
    <row r="159" spans="1:10" ht="20.25" customHeight="1">
      <c r="A159" s="195"/>
      <c r="B159" s="37" t="s">
        <v>302</v>
      </c>
      <c r="C159" s="164" t="s">
        <v>169</v>
      </c>
      <c r="D159" s="28">
        <v>969</v>
      </c>
      <c r="E159" s="92">
        <v>1004</v>
      </c>
      <c r="F159" s="30" t="s">
        <v>215</v>
      </c>
      <c r="G159" s="93" t="s">
        <v>85</v>
      </c>
      <c r="H159" s="31">
        <v>240.5</v>
      </c>
      <c r="I159" s="87">
        <v>239.8</v>
      </c>
      <c r="J159" s="32">
        <f t="shared" si="7"/>
        <v>99.7</v>
      </c>
    </row>
    <row r="160" spans="1:10" s="10" customFormat="1" ht="30" customHeight="1">
      <c r="A160" s="193"/>
      <c r="B160" s="115" t="s">
        <v>303</v>
      </c>
      <c r="C160" s="166" t="s">
        <v>212</v>
      </c>
      <c r="D160" s="17">
        <v>969</v>
      </c>
      <c r="E160" s="18">
        <v>1004</v>
      </c>
      <c r="F160" s="19" t="s">
        <v>80</v>
      </c>
      <c r="G160" s="19"/>
      <c r="H160" s="20">
        <f>H161+H163+H165</f>
        <v>1031.7</v>
      </c>
      <c r="I160" s="88">
        <f>I161+I163+I165</f>
        <v>1014.1</v>
      </c>
      <c r="J160" s="45">
        <f t="shared" si="7"/>
        <v>98.3</v>
      </c>
    </row>
    <row r="161" spans="1:10" ht="38.25">
      <c r="A161" s="195"/>
      <c r="B161" s="105" t="s">
        <v>304</v>
      </c>
      <c r="C161" s="176" t="s">
        <v>211</v>
      </c>
      <c r="D161" s="25">
        <v>969</v>
      </c>
      <c r="E161" s="26">
        <v>1004</v>
      </c>
      <c r="F161" s="13" t="s">
        <v>80</v>
      </c>
      <c r="G161" s="13" t="s">
        <v>164</v>
      </c>
      <c r="H161" s="33">
        <f>H162</f>
        <v>130.3</v>
      </c>
      <c r="I161" s="33">
        <f>I162</f>
        <v>122</v>
      </c>
      <c r="J161" s="39">
        <f t="shared" si="7"/>
        <v>93.6</v>
      </c>
    </row>
    <row r="162" spans="1:10" ht="15">
      <c r="A162" s="195"/>
      <c r="B162" s="62" t="s">
        <v>302</v>
      </c>
      <c r="C162" s="163" t="s">
        <v>165</v>
      </c>
      <c r="D162" s="25">
        <v>969</v>
      </c>
      <c r="E162" s="26">
        <v>1004</v>
      </c>
      <c r="F162" s="13" t="s">
        <v>80</v>
      </c>
      <c r="G162" s="13" t="s">
        <v>53</v>
      </c>
      <c r="H162" s="33">
        <v>130.3</v>
      </c>
      <c r="I162" s="33">
        <v>122</v>
      </c>
      <c r="J162" s="39">
        <f t="shared" si="7"/>
        <v>93.6</v>
      </c>
    </row>
    <row r="163" spans="1:10" ht="15">
      <c r="A163" s="195"/>
      <c r="B163" s="36" t="s">
        <v>305</v>
      </c>
      <c r="C163" s="163" t="s">
        <v>167</v>
      </c>
      <c r="D163" s="25">
        <v>969</v>
      </c>
      <c r="E163" s="26">
        <v>1004</v>
      </c>
      <c r="F163" s="13" t="s">
        <v>80</v>
      </c>
      <c r="G163" s="13" t="s">
        <v>168</v>
      </c>
      <c r="H163" s="33">
        <f>H164</f>
        <v>897.9</v>
      </c>
      <c r="I163" s="33">
        <f>I164</f>
        <v>888.6</v>
      </c>
      <c r="J163" s="39">
        <f t="shared" si="7"/>
        <v>99</v>
      </c>
    </row>
    <row r="164" spans="1:10" ht="18" customHeight="1">
      <c r="A164" s="195"/>
      <c r="B164" s="36" t="s">
        <v>306</v>
      </c>
      <c r="C164" s="163" t="s">
        <v>169</v>
      </c>
      <c r="D164" s="25">
        <v>969</v>
      </c>
      <c r="E164" s="26">
        <v>1004</v>
      </c>
      <c r="F164" s="13" t="s">
        <v>80</v>
      </c>
      <c r="G164" s="13" t="s">
        <v>85</v>
      </c>
      <c r="H164" s="33">
        <v>897.9</v>
      </c>
      <c r="I164" s="89">
        <v>888.6</v>
      </c>
      <c r="J164" s="39">
        <f t="shared" si="7"/>
        <v>99</v>
      </c>
    </row>
    <row r="165" spans="1:10" ht="15">
      <c r="A165" s="195"/>
      <c r="B165" s="36" t="s">
        <v>307</v>
      </c>
      <c r="C165" s="163" t="s">
        <v>170</v>
      </c>
      <c r="D165" s="25">
        <v>969</v>
      </c>
      <c r="E165" s="26">
        <v>1004</v>
      </c>
      <c r="F165" s="13" t="s">
        <v>80</v>
      </c>
      <c r="G165" s="13" t="s">
        <v>172</v>
      </c>
      <c r="H165" s="33">
        <f>H166</f>
        <v>3.5</v>
      </c>
      <c r="I165" s="89">
        <f>I166</f>
        <v>3.5</v>
      </c>
      <c r="J165" s="39">
        <f t="shared" si="7"/>
        <v>100</v>
      </c>
    </row>
    <row r="166" spans="1:10" ht="15.75" customHeight="1">
      <c r="A166" s="195"/>
      <c r="B166" s="69" t="s">
        <v>308</v>
      </c>
      <c r="C166" s="164" t="s">
        <v>59</v>
      </c>
      <c r="D166" s="28">
        <v>969</v>
      </c>
      <c r="E166" s="29">
        <v>1004</v>
      </c>
      <c r="F166" s="30" t="s">
        <v>80</v>
      </c>
      <c r="G166" s="30" t="s">
        <v>84</v>
      </c>
      <c r="H166" s="31">
        <v>3.5</v>
      </c>
      <c r="I166" s="87">
        <v>3.5</v>
      </c>
      <c r="J166" s="39">
        <f>ROUND(I165/H165*100,1)</f>
        <v>100</v>
      </c>
    </row>
    <row r="167" spans="1:10" s="10" customFormat="1" ht="28.5">
      <c r="A167" s="193"/>
      <c r="B167" s="38" t="s">
        <v>309</v>
      </c>
      <c r="C167" s="177" t="s">
        <v>210</v>
      </c>
      <c r="D167" s="17">
        <v>969</v>
      </c>
      <c r="E167" s="18">
        <v>1004</v>
      </c>
      <c r="F167" s="76" t="s">
        <v>162</v>
      </c>
      <c r="G167" s="19"/>
      <c r="H167" s="20">
        <f>H168</f>
        <v>8462.6</v>
      </c>
      <c r="I167" s="20">
        <f>I169</f>
        <v>8067.9</v>
      </c>
      <c r="J167" s="45">
        <f aca="true" t="shared" si="8" ref="J167:J190">ROUND(I167/H167*100,1)</f>
        <v>95.3</v>
      </c>
    </row>
    <row r="168" spans="1:10" s="5" customFormat="1" ht="15">
      <c r="A168" s="192"/>
      <c r="B168" s="36" t="s">
        <v>310</v>
      </c>
      <c r="C168" s="178" t="s">
        <v>205</v>
      </c>
      <c r="D168" s="25">
        <v>969</v>
      </c>
      <c r="E168" s="26">
        <v>1004</v>
      </c>
      <c r="F168" s="80" t="s">
        <v>162</v>
      </c>
      <c r="G168" s="13" t="s">
        <v>209</v>
      </c>
      <c r="H168" s="33">
        <f>H169</f>
        <v>8462.6</v>
      </c>
      <c r="I168" s="33">
        <f>I169</f>
        <v>8067.9</v>
      </c>
      <c r="J168" s="39">
        <f t="shared" si="8"/>
        <v>95.3</v>
      </c>
    </row>
    <row r="169" spans="1:10" ht="30">
      <c r="A169" s="195"/>
      <c r="B169" s="37" t="s">
        <v>311</v>
      </c>
      <c r="C169" s="179" t="s">
        <v>206</v>
      </c>
      <c r="D169" s="28">
        <v>969</v>
      </c>
      <c r="E169" s="29">
        <v>1004</v>
      </c>
      <c r="F169" s="84" t="s">
        <v>162</v>
      </c>
      <c r="G169" s="30" t="s">
        <v>214</v>
      </c>
      <c r="H169" s="31">
        <v>8462.6</v>
      </c>
      <c r="I169" s="87">
        <v>8067.9</v>
      </c>
      <c r="J169" s="32">
        <f t="shared" si="8"/>
        <v>95.3</v>
      </c>
    </row>
    <row r="170" spans="1:10" s="10" customFormat="1" ht="28.5">
      <c r="A170" s="193"/>
      <c r="B170" s="208" t="s">
        <v>312</v>
      </c>
      <c r="C170" s="177" t="s">
        <v>204</v>
      </c>
      <c r="D170" s="74">
        <v>969</v>
      </c>
      <c r="E170" s="75">
        <v>1004</v>
      </c>
      <c r="F170" s="76" t="s">
        <v>161</v>
      </c>
      <c r="G170" s="76"/>
      <c r="H170" s="77">
        <f>H171</f>
        <v>3623</v>
      </c>
      <c r="I170" s="77">
        <f>I172</f>
        <v>3479.3</v>
      </c>
      <c r="J170" s="45">
        <f t="shared" si="8"/>
        <v>96</v>
      </c>
    </row>
    <row r="171" spans="1:10" ht="15">
      <c r="A171" s="195"/>
      <c r="B171" s="106" t="s">
        <v>313</v>
      </c>
      <c r="C171" s="178" t="s">
        <v>205</v>
      </c>
      <c r="D171" s="78">
        <v>969</v>
      </c>
      <c r="E171" s="79">
        <v>1004</v>
      </c>
      <c r="F171" s="80" t="s">
        <v>161</v>
      </c>
      <c r="G171" s="80" t="s">
        <v>209</v>
      </c>
      <c r="H171" s="81">
        <f>H172</f>
        <v>3623</v>
      </c>
      <c r="I171" s="81">
        <f>I172</f>
        <v>3479.3</v>
      </c>
      <c r="J171" s="39">
        <f t="shared" si="8"/>
        <v>96</v>
      </c>
    </row>
    <row r="172" spans="1:10" ht="18" customHeight="1">
      <c r="A172" s="195"/>
      <c r="B172" s="209" t="s">
        <v>314</v>
      </c>
      <c r="C172" s="164" t="s">
        <v>207</v>
      </c>
      <c r="D172" s="82">
        <v>969</v>
      </c>
      <c r="E172" s="83">
        <v>1004</v>
      </c>
      <c r="F172" s="84" t="s">
        <v>161</v>
      </c>
      <c r="G172" s="84" t="s">
        <v>208</v>
      </c>
      <c r="H172" s="85">
        <v>3623</v>
      </c>
      <c r="I172" s="87">
        <v>3479.3</v>
      </c>
      <c r="J172" s="32">
        <f t="shared" si="8"/>
        <v>96</v>
      </c>
    </row>
    <row r="173" spans="1:10" ht="14.25">
      <c r="A173" s="195"/>
      <c r="B173" s="72"/>
      <c r="C173" s="180" t="s">
        <v>81</v>
      </c>
      <c r="D173" s="47">
        <v>969</v>
      </c>
      <c r="E173" s="18">
        <v>1100</v>
      </c>
      <c r="F173" s="19"/>
      <c r="G173" s="19"/>
      <c r="H173" s="20">
        <f aca="true" t="shared" si="9" ref="H173:I176">H174</f>
        <v>1262</v>
      </c>
      <c r="I173" s="20">
        <f t="shared" si="9"/>
        <v>861.5</v>
      </c>
      <c r="J173" s="45">
        <f t="shared" si="8"/>
        <v>68.3</v>
      </c>
    </row>
    <row r="174" spans="1:10" ht="28.5">
      <c r="A174" s="195"/>
      <c r="B174" s="107" t="s">
        <v>315</v>
      </c>
      <c r="C174" s="181" t="s">
        <v>40</v>
      </c>
      <c r="D174" s="53">
        <v>969</v>
      </c>
      <c r="E174" s="22">
        <v>1102</v>
      </c>
      <c r="F174" s="23" t="s">
        <v>158</v>
      </c>
      <c r="G174" s="23"/>
      <c r="H174" s="24">
        <f t="shared" si="9"/>
        <v>1262</v>
      </c>
      <c r="I174" s="24">
        <f t="shared" si="9"/>
        <v>861.5</v>
      </c>
      <c r="J174" s="44">
        <f t="shared" si="8"/>
        <v>68.3</v>
      </c>
    </row>
    <row r="175" spans="1:10" ht="30">
      <c r="A175" s="195"/>
      <c r="B175" s="108" t="s">
        <v>316</v>
      </c>
      <c r="C175" s="163" t="s">
        <v>82</v>
      </c>
      <c r="D175" s="49">
        <v>969</v>
      </c>
      <c r="E175" s="26">
        <v>1102</v>
      </c>
      <c r="F175" s="13" t="s">
        <v>158</v>
      </c>
      <c r="G175" s="13"/>
      <c r="H175" s="33">
        <f t="shared" si="9"/>
        <v>1262</v>
      </c>
      <c r="I175" s="33">
        <f t="shared" si="9"/>
        <v>861.5</v>
      </c>
      <c r="J175" s="39">
        <f t="shared" si="8"/>
        <v>68.3</v>
      </c>
    </row>
    <row r="176" spans="1:10" ht="15">
      <c r="A176" s="195"/>
      <c r="B176" s="108" t="s">
        <v>317</v>
      </c>
      <c r="C176" s="163" t="s">
        <v>167</v>
      </c>
      <c r="D176" s="49">
        <v>969</v>
      </c>
      <c r="E176" s="26">
        <v>1102</v>
      </c>
      <c r="F176" s="13" t="s">
        <v>158</v>
      </c>
      <c r="G176" s="13" t="s">
        <v>168</v>
      </c>
      <c r="H176" s="33">
        <f t="shared" si="9"/>
        <v>1262</v>
      </c>
      <c r="I176" s="33">
        <f t="shared" si="9"/>
        <v>861.5</v>
      </c>
      <c r="J176" s="39">
        <f t="shared" si="8"/>
        <v>68.3</v>
      </c>
    </row>
    <row r="177" spans="1:10" ht="18.75" customHeight="1">
      <c r="A177" s="195"/>
      <c r="B177" s="73" t="s">
        <v>318</v>
      </c>
      <c r="C177" s="164" t="s">
        <v>169</v>
      </c>
      <c r="D177" s="51">
        <v>969</v>
      </c>
      <c r="E177" s="29">
        <v>1102</v>
      </c>
      <c r="F177" s="30" t="s">
        <v>158</v>
      </c>
      <c r="G177" s="30" t="s">
        <v>85</v>
      </c>
      <c r="H177" s="31">
        <v>1262</v>
      </c>
      <c r="I177" s="31">
        <v>861.5</v>
      </c>
      <c r="J177" s="32">
        <f t="shared" si="8"/>
        <v>68.3</v>
      </c>
    </row>
    <row r="178" spans="1:10" ht="14.25">
      <c r="A178" s="195"/>
      <c r="B178" s="210"/>
      <c r="C178" s="166" t="s">
        <v>41</v>
      </c>
      <c r="D178" s="47">
        <v>969</v>
      </c>
      <c r="E178" s="18">
        <v>1202</v>
      </c>
      <c r="F178" s="19"/>
      <c r="G178" s="19"/>
      <c r="H178" s="20">
        <f aca="true" t="shared" si="10" ref="H178:I181">H179</f>
        <v>676.6</v>
      </c>
      <c r="I178" s="20">
        <f t="shared" si="10"/>
        <v>491.4</v>
      </c>
      <c r="J178" s="45">
        <f t="shared" si="8"/>
        <v>72.6</v>
      </c>
    </row>
    <row r="179" spans="1:10" s="3" customFormat="1" ht="17.25" customHeight="1">
      <c r="A179" s="196"/>
      <c r="B179" s="43" t="s">
        <v>319</v>
      </c>
      <c r="C179" s="181" t="s">
        <v>123</v>
      </c>
      <c r="D179" s="53">
        <v>969</v>
      </c>
      <c r="E179" s="22">
        <v>1202</v>
      </c>
      <c r="F179" s="23" t="s">
        <v>67</v>
      </c>
      <c r="G179" s="23"/>
      <c r="H179" s="24">
        <f t="shared" si="10"/>
        <v>676.6</v>
      </c>
      <c r="I179" s="24">
        <f t="shared" si="10"/>
        <v>491.4</v>
      </c>
      <c r="J179" s="44">
        <f t="shared" si="8"/>
        <v>72.6</v>
      </c>
    </row>
    <row r="180" spans="1:10" ht="18.75" customHeight="1">
      <c r="A180" s="195"/>
      <c r="B180" s="36" t="s">
        <v>320</v>
      </c>
      <c r="C180" s="163" t="s">
        <v>159</v>
      </c>
      <c r="D180" s="49">
        <v>969</v>
      </c>
      <c r="E180" s="26">
        <v>1202</v>
      </c>
      <c r="F180" s="13" t="s">
        <v>67</v>
      </c>
      <c r="G180" s="13"/>
      <c r="H180" s="33">
        <f t="shared" si="10"/>
        <v>676.6</v>
      </c>
      <c r="I180" s="33">
        <f t="shared" si="10"/>
        <v>491.4</v>
      </c>
      <c r="J180" s="39">
        <f t="shared" si="8"/>
        <v>72.6</v>
      </c>
    </row>
    <row r="181" spans="1:10" ht="18.75" customHeight="1">
      <c r="A181" s="195"/>
      <c r="B181" s="36" t="s">
        <v>321</v>
      </c>
      <c r="C181" s="163" t="s">
        <v>167</v>
      </c>
      <c r="D181" s="49">
        <v>969</v>
      </c>
      <c r="E181" s="26">
        <v>1202</v>
      </c>
      <c r="F181" s="13" t="s">
        <v>67</v>
      </c>
      <c r="G181" s="13" t="s">
        <v>168</v>
      </c>
      <c r="H181" s="33">
        <f t="shared" si="10"/>
        <v>676.6</v>
      </c>
      <c r="I181" s="33">
        <f t="shared" si="10"/>
        <v>491.4</v>
      </c>
      <c r="J181" s="39">
        <f t="shared" si="8"/>
        <v>72.6</v>
      </c>
    </row>
    <row r="182" spans="1:10" ht="19.5" customHeight="1">
      <c r="A182" s="195"/>
      <c r="B182" s="69" t="s">
        <v>322</v>
      </c>
      <c r="C182" s="164" t="s">
        <v>169</v>
      </c>
      <c r="D182" s="51">
        <v>969</v>
      </c>
      <c r="E182" s="29">
        <v>1202</v>
      </c>
      <c r="F182" s="30" t="s">
        <v>67</v>
      </c>
      <c r="G182" s="30" t="s">
        <v>85</v>
      </c>
      <c r="H182" s="31">
        <v>676.6</v>
      </c>
      <c r="I182" s="87">
        <v>491.4</v>
      </c>
      <c r="J182" s="32">
        <f t="shared" si="8"/>
        <v>72.6</v>
      </c>
    </row>
    <row r="183" spans="1:10" s="104" customFormat="1" ht="15.75">
      <c r="A183" s="197"/>
      <c r="B183" s="64">
        <v>3</v>
      </c>
      <c r="C183" s="182" t="s">
        <v>216</v>
      </c>
      <c r="D183" s="109">
        <v>992</v>
      </c>
      <c r="E183" s="110"/>
      <c r="F183" s="111"/>
      <c r="G183" s="111"/>
      <c r="H183" s="112">
        <f>H184</f>
        <v>5568.5</v>
      </c>
      <c r="I183" s="113">
        <f>I184</f>
        <v>5568.5</v>
      </c>
      <c r="J183" s="45">
        <f t="shared" si="8"/>
        <v>100</v>
      </c>
    </row>
    <row r="184" spans="1:10" ht="15">
      <c r="A184" s="195"/>
      <c r="B184" s="36"/>
      <c r="C184" s="160" t="s">
        <v>92</v>
      </c>
      <c r="D184" s="49">
        <v>992</v>
      </c>
      <c r="E184" s="26">
        <v>107</v>
      </c>
      <c r="F184" s="13" t="s">
        <v>219</v>
      </c>
      <c r="G184" s="13"/>
      <c r="H184" s="33">
        <f>H185</f>
        <v>5568.5</v>
      </c>
      <c r="I184" s="89">
        <f>I185</f>
        <v>5568.5</v>
      </c>
      <c r="J184" s="39">
        <f t="shared" si="8"/>
        <v>100</v>
      </c>
    </row>
    <row r="185" spans="1:10" ht="15.75">
      <c r="A185" s="195"/>
      <c r="B185" s="36" t="s">
        <v>325</v>
      </c>
      <c r="C185" s="183" t="s">
        <v>217</v>
      </c>
      <c r="D185" s="49">
        <v>992</v>
      </c>
      <c r="E185" s="26">
        <v>107</v>
      </c>
      <c r="F185" s="13" t="s">
        <v>219</v>
      </c>
      <c r="G185" s="13"/>
      <c r="H185" s="33">
        <f>H186+H188</f>
        <v>5568.5</v>
      </c>
      <c r="I185" s="89">
        <f>I186+I188</f>
        <v>5568.5</v>
      </c>
      <c r="J185" s="39">
        <f t="shared" si="8"/>
        <v>100</v>
      </c>
    </row>
    <row r="186" spans="1:10" ht="45">
      <c r="A186" s="195"/>
      <c r="B186" s="36" t="s">
        <v>326</v>
      </c>
      <c r="C186" s="163" t="s">
        <v>211</v>
      </c>
      <c r="D186" s="49">
        <v>992</v>
      </c>
      <c r="E186" s="26">
        <v>107</v>
      </c>
      <c r="F186" s="13" t="s">
        <v>218</v>
      </c>
      <c r="G186" s="13" t="s">
        <v>164</v>
      </c>
      <c r="H186" s="33">
        <f>H187</f>
        <v>4461.2</v>
      </c>
      <c r="I186" s="89">
        <f>I187</f>
        <v>4461.2</v>
      </c>
      <c r="J186" s="39">
        <f t="shared" si="8"/>
        <v>100</v>
      </c>
    </row>
    <row r="187" spans="1:10" ht="16.5" customHeight="1">
      <c r="A187" s="195"/>
      <c r="B187" s="36" t="s">
        <v>327</v>
      </c>
      <c r="C187" s="163" t="s">
        <v>165</v>
      </c>
      <c r="D187" s="49">
        <v>992</v>
      </c>
      <c r="E187" s="26">
        <v>107</v>
      </c>
      <c r="F187" s="13" t="s">
        <v>218</v>
      </c>
      <c r="G187" s="13" t="s">
        <v>53</v>
      </c>
      <c r="H187" s="33">
        <v>4461.2</v>
      </c>
      <c r="I187" s="89">
        <v>4461.2</v>
      </c>
      <c r="J187" s="39">
        <f t="shared" si="8"/>
        <v>100</v>
      </c>
    </row>
    <row r="188" spans="1:10" ht="15">
      <c r="A188" s="195"/>
      <c r="B188" s="36" t="s">
        <v>328</v>
      </c>
      <c r="C188" s="163" t="s">
        <v>167</v>
      </c>
      <c r="D188" s="49">
        <v>992</v>
      </c>
      <c r="E188" s="26">
        <v>107</v>
      </c>
      <c r="F188" s="13" t="s">
        <v>218</v>
      </c>
      <c r="G188" s="13" t="s">
        <v>168</v>
      </c>
      <c r="H188" s="33">
        <f>H189</f>
        <v>1107.3</v>
      </c>
      <c r="I188" s="89">
        <f>I189</f>
        <v>1107.3</v>
      </c>
      <c r="J188" s="39">
        <f t="shared" si="8"/>
        <v>100</v>
      </c>
    </row>
    <row r="189" spans="1:10" ht="21.75" customHeight="1">
      <c r="A189" s="195"/>
      <c r="B189" s="37" t="s">
        <v>329</v>
      </c>
      <c r="C189" s="164" t="s">
        <v>169</v>
      </c>
      <c r="D189" s="51">
        <v>992</v>
      </c>
      <c r="E189" s="29">
        <v>107</v>
      </c>
      <c r="F189" s="30" t="s">
        <v>218</v>
      </c>
      <c r="G189" s="30" t="s">
        <v>85</v>
      </c>
      <c r="H189" s="31">
        <v>1107.3</v>
      </c>
      <c r="I189" s="87">
        <v>1107.3</v>
      </c>
      <c r="J189" s="32">
        <f t="shared" si="8"/>
        <v>100</v>
      </c>
    </row>
    <row r="190" spans="1:10" ht="24" customHeight="1">
      <c r="A190" s="195"/>
      <c r="B190" s="211"/>
      <c r="C190" s="184" t="s">
        <v>324</v>
      </c>
      <c r="D190" s="154"/>
      <c r="E190" s="155"/>
      <c r="F190" s="156"/>
      <c r="G190" s="156"/>
      <c r="H190" s="157">
        <f>H9+H30+H183</f>
        <v>121676.1</v>
      </c>
      <c r="I190" s="157">
        <f>I9+I30+I183</f>
        <v>111458.7</v>
      </c>
      <c r="J190" s="158">
        <f t="shared" si="8"/>
        <v>91.6</v>
      </c>
    </row>
    <row r="199" ht="15">
      <c r="C199" s="86"/>
    </row>
  </sheetData>
  <sheetProtection/>
  <mergeCells count="9">
    <mergeCell ref="B7:B8"/>
    <mergeCell ref="C7:C8"/>
    <mergeCell ref="D7:D8"/>
    <mergeCell ref="E7:E8"/>
    <mergeCell ref="J7:J8"/>
    <mergeCell ref="F7:F8"/>
    <mergeCell ref="G7:G8"/>
    <mergeCell ref="H7:H8"/>
    <mergeCell ref="I7:I8"/>
  </mergeCells>
  <printOptions horizontalCentered="1"/>
  <pageMargins left="0.2362204724409449" right="0.1968503937007874" top="0.6299212598425197" bottom="0.2755905511811024" header="0.1968503937007874" footer="0.196850393700787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2015-03-11T13:26:49Z</cp:lastPrinted>
  <dcterms:created xsi:type="dcterms:W3CDTF">1996-10-08T23:32:33Z</dcterms:created>
  <dcterms:modified xsi:type="dcterms:W3CDTF">2015-03-11T13:44:01Z</dcterms:modified>
  <cp:category/>
  <cp:version/>
  <cp:contentType/>
  <cp:contentStatus/>
</cp:coreProperties>
</file>