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.стр." sheetId="1" r:id="rId1"/>
  </sheets>
  <definedNames/>
  <calcPr fullCalcOnLoad="1"/>
</workbook>
</file>

<file path=xl/sharedStrings.xml><?xml version="1.0" encoding="utf-8"?>
<sst xmlns="http://schemas.openxmlformats.org/spreadsheetml/2006/main" count="389" uniqueCount="238">
  <si>
    <t>№ п/п</t>
  </si>
  <si>
    <t>Наименование</t>
  </si>
  <si>
    <t>ГРБС</t>
  </si>
  <si>
    <t>Раздел и подраздел</t>
  </si>
  <si>
    <t>Вид расходов</t>
  </si>
  <si>
    <t>Муниципальный Совет  МО МО Юнтолово (924)</t>
  </si>
  <si>
    <t>1.1.</t>
  </si>
  <si>
    <t>Функционирование высшего должностного лица субъекта Российской Федерации и органа местного самоуправления</t>
  </si>
  <si>
    <t>1.2.</t>
  </si>
  <si>
    <t>Другие общегосударственные вопросы</t>
  </si>
  <si>
    <t>Местная Администрация  МО МО Юнтолово (969)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</si>
  <si>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</si>
  <si>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2.</t>
  </si>
  <si>
    <t>2.1.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</si>
  <si>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</si>
  <si>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</si>
  <si>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</si>
  <si>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</si>
  <si>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</si>
  <si>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</si>
  <si>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Охрана семьи и детства</t>
  </si>
  <si>
    <t>Исполнено</t>
  </si>
  <si>
    <t>Приложение  4</t>
  </si>
  <si>
    <t>2.2.</t>
  </si>
  <si>
    <t>(тыс.руб.)</t>
  </si>
  <si>
    <t>ОХРАНА ОКРУЖАЮЩЕЙ СРЕДЫ</t>
  </si>
  <si>
    <t>Участие в мероприятиях по охране окружающей среды в границах муниципального образования</t>
  </si>
  <si>
    <t>НАЦИОНАЛЬНАЯ БЕЗОПАСНОСТЬ И ПРАВООХРАНИТЕЛЬНАЯ ДЕЯТЕЛЬНОСТЬ</t>
  </si>
  <si>
    <t>2.1.1.</t>
  </si>
  <si>
    <t>2.1.2.</t>
  </si>
  <si>
    <t>2.1.3.</t>
  </si>
  <si>
    <t>2.2.1.</t>
  </si>
  <si>
    <t>2.3.</t>
  </si>
  <si>
    <t>2.4.</t>
  </si>
  <si>
    <t>2.4.1.</t>
  </si>
  <si>
    <t>2.6.</t>
  </si>
  <si>
    <t>2.6.1.</t>
  </si>
  <si>
    <t>2.7.</t>
  </si>
  <si>
    <t>2.7.1.</t>
  </si>
  <si>
    <t>2.8.</t>
  </si>
  <si>
    <t>2.8.1.</t>
  </si>
  <si>
    <t>Массовый спорт</t>
  </si>
  <si>
    <t>СРЕДСТВА МАССОВОЙ ИНФОРМАЦИИ</t>
  </si>
  <si>
    <t>Защита населения и территорий  от чрезвычайных ситуаций природного и техногенного характера, гражданская оборона</t>
  </si>
  <si>
    <t>2.9.</t>
  </si>
  <si>
    <t>2.9.1.</t>
  </si>
  <si>
    <t>2.10.</t>
  </si>
  <si>
    <t>2.10.1.</t>
  </si>
  <si>
    <t>2.7.1.1.</t>
  </si>
  <si>
    <t>2.9.1.1.</t>
  </si>
  <si>
    <t>2.10.1.1.</t>
  </si>
  <si>
    <t>План с учетом изменений на отчетный период</t>
  </si>
  <si>
    <t xml:space="preserve"> Целевая статья</t>
  </si>
  <si>
    <t>002 01 00</t>
  </si>
  <si>
    <t>Расходы на выплату персоналу органов местного саиоуправления</t>
  </si>
  <si>
    <t>120</t>
  </si>
  <si>
    <t>002 03 01</t>
  </si>
  <si>
    <t>Компенсация расходов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</si>
  <si>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</si>
  <si>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</si>
  <si>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</si>
  <si>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>Уплата налогов, сборов и иных платежей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</si>
  <si>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</si>
  <si>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</si>
  <si>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</si>
  <si>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</si>
  <si>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</si>
  <si>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</si>
  <si>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</si>
  <si>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Поддержка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</si>
  <si>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</si>
  <si>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Размещение муниципального заказа</t>
  </si>
  <si>
    <t>092 02 00</t>
  </si>
  <si>
    <t>795 01 00</t>
  </si>
  <si>
    <t>219 01 00</t>
  </si>
  <si>
    <t>600 01 01</t>
  </si>
  <si>
    <t xml:space="preserve">600 01 02 </t>
  </si>
  <si>
    <t>600 01 02</t>
  </si>
  <si>
    <t>600 01 03</t>
  </si>
  <si>
    <t>600 01 04</t>
  </si>
  <si>
    <t>Выполнение оформления к праздничным мероприятиям на территории муниципального образования</t>
  </si>
  <si>
    <t>600 01 05</t>
  </si>
  <si>
    <t>600 02 03</t>
  </si>
  <si>
    <t>Другие вопросы в области окружающей среды</t>
  </si>
  <si>
    <t>410 01 00</t>
  </si>
  <si>
    <t>431 01 00</t>
  </si>
  <si>
    <t xml:space="preserve">КУЛЬТУРА, КИНЕМАТОГРАФИЯ </t>
  </si>
  <si>
    <t>Организация местных и участие в организации и проведении городских праздничных и иных зрелищных мероприятий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</si>
  <si>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</si>
  <si>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</si>
  <si>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в приемной семье</t>
  </si>
  <si>
    <t>520 13 01</t>
  </si>
  <si>
    <t>Выплата вознаграждения, причитающегося приемным родителям</t>
  </si>
  <si>
    <t>520 13 02</t>
  </si>
  <si>
    <t>ФИЗИЧЕСКАЯ КУЛЬТУРА И СПОРТ</t>
  </si>
  <si>
    <t>Создание условий для развития на территории муниципального образования массовой физической культуры и спорта</t>
  </si>
  <si>
    <t xml:space="preserve"> РАСХОДЫ    ИТОГО</t>
  </si>
  <si>
    <t>% исполнения</t>
  </si>
  <si>
    <t>850</t>
  </si>
  <si>
    <t xml:space="preserve">Иные закупки товаров, работ и услуг для муниципальных нужд </t>
  </si>
  <si>
    <t>240</t>
  </si>
  <si>
    <t>795 05 00</t>
  </si>
  <si>
    <t>795 03 00</t>
  </si>
  <si>
    <t>795 02 00</t>
  </si>
  <si>
    <t>795 04 00</t>
  </si>
  <si>
    <t xml:space="preserve">Ведомственная целевая программа в деятельности по профилактике правонарушений на территории муниципального образования 
</t>
  </si>
  <si>
    <t xml:space="preserve">Ведомственная целевая программа по информационному обеспечению населения 
</t>
  </si>
  <si>
    <t>ОБЩЕГОСУДАРСТВЕННЫЕ     ВОПРОСЫ</t>
  </si>
  <si>
    <t>1.</t>
  </si>
  <si>
    <t>1.1.1.</t>
  </si>
  <si>
    <t>1.1.1.1.</t>
  </si>
  <si>
    <t>1.2.1.</t>
  </si>
  <si>
    <t>1.2.1.1.</t>
  </si>
  <si>
    <t>1.2.2.</t>
  </si>
  <si>
    <t>1.2.2.1.</t>
  </si>
  <si>
    <t>1.2.3.</t>
  </si>
  <si>
    <t>1.2.3.1.</t>
  </si>
  <si>
    <t>1.2.3.2.</t>
  </si>
  <si>
    <t>1.3.1.</t>
  </si>
  <si>
    <t>1.3.1.1.</t>
  </si>
  <si>
    <t>2.1.1.1.</t>
  </si>
  <si>
    <t>2.1.2.1.</t>
  </si>
  <si>
    <t>2.1.2.2.</t>
  </si>
  <si>
    <t>2.1.2.3.</t>
  </si>
  <si>
    <t>2.1.3.1.</t>
  </si>
  <si>
    <t>2.3.1.</t>
  </si>
  <si>
    <t>2.3.1.1.</t>
  </si>
  <si>
    <t>2.4.1.1.</t>
  </si>
  <si>
    <t>2.5.</t>
  </si>
  <si>
    <t>2.5.1.</t>
  </si>
  <si>
    <t>2.5.1.1.</t>
  </si>
  <si>
    <t>2.6.1.1.</t>
  </si>
  <si>
    <t>2.8.1.1.</t>
  </si>
  <si>
    <t>2.6.2.</t>
  </si>
  <si>
    <t>2.6.2.1.</t>
  </si>
  <si>
    <t>2.6.3.</t>
  </si>
  <si>
    <t>2.6.3.1.</t>
  </si>
  <si>
    <t>2.6.4.</t>
  </si>
  <si>
    <t>2.6.4.1.</t>
  </si>
  <si>
    <t>2.6.5.</t>
  </si>
  <si>
    <t>2.6.5.1.</t>
  </si>
  <si>
    <t>2.6.6.</t>
  </si>
  <si>
    <t>2.6.6.1.</t>
  </si>
  <si>
    <t>Периодическая печать и издательства</t>
  </si>
  <si>
    <t>630</t>
  </si>
  <si>
    <t>Субсидии некоммерческим организациям (за исключением муниципальных учреждений)</t>
  </si>
  <si>
    <t>2.2.1.1.</t>
  </si>
  <si>
    <t>2.2.3.</t>
  </si>
  <si>
    <t>2.2.4.</t>
  </si>
  <si>
    <t>2.2.4.1.</t>
  </si>
  <si>
    <t>2.2.5.</t>
  </si>
  <si>
    <t>2.2.5.1.</t>
  </si>
  <si>
    <t>Содержание Главы муниципального образования</t>
  </si>
  <si>
    <t>Фонд оплаты труда и страховые взносы</t>
  </si>
  <si>
    <t>121</t>
  </si>
  <si>
    <t>Содержание депутатов, осуществляющих свою деятельность на постоянной основе</t>
  </si>
  <si>
    <t>Прочая закупка товаров, работ и услуг для муниципальных нужд</t>
  </si>
  <si>
    <t>244</t>
  </si>
  <si>
    <t xml:space="preserve">                                Показатели расходов бюджета муниципального образования МО Юнтолово за 2013 год   по ведомственной структуре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</si>
  <si>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</si>
  <si>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Пособия и компенсации гражданам и иные социальные выплаты, кроме публичных нормативных обязательств</t>
  </si>
  <si>
    <t>321</t>
  </si>
  <si>
    <t>242</t>
  </si>
  <si>
    <t>1.2.3.3.</t>
  </si>
  <si>
    <t>Уплата прочих налогов, сборов и иных платежей</t>
  </si>
  <si>
    <t>852</t>
  </si>
  <si>
    <t>Членские взносы в Совет муниципальных образований Санкт-Петербурга</t>
  </si>
  <si>
    <t>092 03 01</t>
  </si>
  <si>
    <t>Содержание Главы местной администрации (исполнительно-распорядительного органа муниципального образования)</t>
  </si>
  <si>
    <t>2.1.2.1.2.</t>
  </si>
  <si>
    <t>Иные выплаты персоналу, за исключением фонда оплаты труда</t>
  </si>
  <si>
    <t>122</t>
  </si>
  <si>
    <t>2.1.2.1.1.</t>
  </si>
  <si>
    <t>2.1.2.2.1.</t>
  </si>
  <si>
    <t>Закупки товаров, работ, услуг в сфере информационно-коммуникационных технологий</t>
  </si>
  <si>
    <t>2.1.2.2.2.</t>
  </si>
  <si>
    <t>2.1.2.3.1.</t>
  </si>
  <si>
    <t>Уплата налога на имущество организаций и земельного налога</t>
  </si>
  <si>
    <t>851</t>
  </si>
  <si>
    <t>2.1.2.3.2.</t>
  </si>
  <si>
    <t>Уплата прочих налогов, сборов и платежей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</si>
  <si>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</si>
  <si>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</si>
  <si>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</si>
  <si>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</si>
  <si>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</si>
  <si>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Разработка проектной документации  благоустройства дворовых территорий</t>
  </si>
  <si>
    <t>600 01 06</t>
  </si>
  <si>
    <t>Изготовление, установка и содержание информационных стендов</t>
  </si>
  <si>
    <t>600 01 07</t>
  </si>
  <si>
    <t>Осуществление строительного контроля над выполнением работ по благоустройству</t>
  </si>
  <si>
    <t>600 01 08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</si>
  <si>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</si>
  <si>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</si>
  <si>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</si>
  <si>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</si>
  <si>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Проведение работ по военно-патриотическому воспитанию граждан РФ на территории муниципального образования</t>
  </si>
  <si>
    <t>Ведомственная целевая программа  участия в деятельности по профилактике наркомании на территории муниципального образования</t>
  </si>
  <si>
    <t>Закупка товаров, работ услуг в сфере информационно-коммуникационных технологий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</si>
  <si>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</si>
  <si>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</si>
  <si>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</si>
  <si>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</si>
  <si>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795 06 00</t>
  </si>
  <si>
    <t>440 01 00</t>
  </si>
  <si>
    <t>Другие вопросы в области культуры и кинематографии</t>
  </si>
  <si>
    <t>2.11.</t>
  </si>
  <si>
    <t>2.11.1.</t>
  </si>
  <si>
    <t>2.11.1.1.</t>
  </si>
  <si>
    <t>487 01 00</t>
  </si>
  <si>
    <t>Ведомственная целевая программа по информационному обеспечению населения</t>
  </si>
  <si>
    <t>1.3.</t>
  </si>
  <si>
    <t>1.2.3.4.</t>
  </si>
  <si>
    <t>2.2.2.</t>
  </si>
  <si>
    <t>2.2.2.1.</t>
  </si>
  <si>
    <t>2.2.4.2.</t>
  </si>
  <si>
    <t>2.4.2.</t>
  </si>
  <si>
    <t>2.4.2.1.</t>
  </si>
  <si>
    <t>2.4.3.</t>
  </si>
  <si>
    <t>2.4.3.1.</t>
  </si>
  <si>
    <t>2.4.4.</t>
  </si>
  <si>
    <t>2.4.4.1.</t>
  </si>
  <si>
    <t>2.4.5.</t>
  </si>
  <si>
    <t>2.4.5.1.</t>
  </si>
  <si>
    <t>2.4.6.</t>
  </si>
  <si>
    <t>2.4.6.1.</t>
  </si>
  <si>
    <t>2.4.7.</t>
  </si>
  <si>
    <t>2.4.7.1.</t>
  </si>
  <si>
    <t>2.4.8.</t>
  </si>
  <si>
    <t>2.4.8.1.</t>
  </si>
  <si>
    <t>2.4.9.</t>
  </si>
  <si>
    <t>2.4.9.1.</t>
  </si>
  <si>
    <t>2.4.10.</t>
  </si>
  <si>
    <t>2.4.10.1.</t>
  </si>
  <si>
    <t>2.6.2.2.</t>
  </si>
  <si>
    <t>2.9.1.2.</t>
  </si>
  <si>
    <t>0707</t>
  </si>
  <si>
    <t>к Решению МС №02-03/проект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</si>
</sst>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47">
    <font>
      <sz val="10"/>
      <name val="Arial"/>
      <family val="0"/>
    </font>
    <font>
      <sz val="11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173" fontId="2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6" fontId="9" fillId="0" borderId="10" xfId="0" applyNumberFormat="1" applyFont="1" applyBorder="1" applyAlignment="1">
      <alignment horizontal="left" vertical="justify"/>
    </xf>
    <xf numFmtId="0" fontId="4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justify"/>
    </xf>
    <xf numFmtId="0" fontId="9" fillId="0" borderId="10" xfId="0" applyFont="1" applyBorder="1" applyAlignment="1">
      <alignment horizontal="left" vertical="justify"/>
    </xf>
    <xf numFmtId="16" fontId="9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justify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left" vertical="justify"/>
    </xf>
    <xf numFmtId="0" fontId="9" fillId="0" borderId="12" xfId="0" applyFont="1" applyFill="1" applyBorder="1" applyAlignment="1">
      <alignment horizontal="left" vertical="justify"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justify" wrapText="1"/>
    </xf>
    <xf numFmtId="16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" fontId="7" fillId="0" borderId="10" xfId="0" applyNumberFormat="1" applyFont="1" applyBorder="1" applyAlignment="1">
      <alignment horizontal="left" vertical="justify"/>
    </xf>
    <xf numFmtId="0" fontId="12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" fontId="12" fillId="0" borderId="10" xfId="0" applyNumberFormat="1" applyFont="1" applyBorder="1" applyAlignment="1">
      <alignment horizontal="left" vertical="justify"/>
    </xf>
    <xf numFmtId="0" fontId="12" fillId="0" borderId="10" xfId="0" applyFont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11" fillId="0" borderId="14" xfId="0" applyFont="1" applyFill="1" applyBorder="1" applyAlignment="1">
      <alignment/>
    </xf>
    <xf numFmtId="49" fontId="9" fillId="0" borderId="0" xfId="0" applyNumberFormat="1" applyFont="1" applyBorder="1" applyAlignment="1">
      <alignment horizontal="center" vertical="justify"/>
    </xf>
    <xf numFmtId="0" fontId="0" fillId="0" borderId="0" xfId="0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172" fontId="7" fillId="0" borderId="1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173" fontId="7" fillId="0" borderId="15" xfId="0" applyNumberFormat="1" applyFont="1" applyBorder="1" applyAlignment="1">
      <alignment horizontal="right"/>
    </xf>
    <xf numFmtId="173" fontId="7" fillId="0" borderId="15" xfId="0" applyNumberFormat="1" applyFont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/>
    </xf>
    <xf numFmtId="49" fontId="7" fillId="0" borderId="16" xfId="0" applyNumberFormat="1" applyFont="1" applyFill="1" applyBorder="1" applyAlignment="1">
      <alignment/>
    </xf>
    <xf numFmtId="173" fontId="7" fillId="0" borderId="16" xfId="0" applyNumberFormat="1" applyFont="1" applyFill="1" applyBorder="1" applyAlignment="1">
      <alignment horizontal="right"/>
    </xf>
    <xf numFmtId="173" fontId="7" fillId="0" borderId="16" xfId="0" applyNumberFormat="1" applyFont="1" applyFill="1" applyBorder="1" applyAlignment="1">
      <alignment/>
    </xf>
    <xf numFmtId="0" fontId="10" fillId="0" borderId="17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172" fontId="7" fillId="0" borderId="1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73" fontId="7" fillId="0" borderId="17" xfId="0" applyNumberFormat="1" applyFont="1" applyBorder="1" applyAlignment="1">
      <alignment horizontal="right"/>
    </xf>
    <xf numFmtId="173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 vertical="justify" wrapText="1"/>
    </xf>
    <xf numFmtId="0" fontId="7" fillId="0" borderId="17" xfId="0" applyFont="1" applyBorder="1" applyAlignment="1">
      <alignment horizontal="center" vertical="justify" wrapText="1"/>
    </xf>
    <xf numFmtId="172" fontId="7" fillId="0" borderId="17" xfId="0" applyNumberFormat="1" applyFont="1" applyBorder="1" applyAlignment="1">
      <alignment horizontal="center" vertical="justify"/>
    </xf>
    <xf numFmtId="49" fontId="7" fillId="0" borderId="17" xfId="0" applyNumberFormat="1" applyFont="1" applyBorder="1" applyAlignment="1">
      <alignment horizontal="center" vertical="justify"/>
    </xf>
    <xf numFmtId="173" fontId="7" fillId="0" borderId="17" xfId="0" applyNumberFormat="1" applyFont="1" applyBorder="1" applyAlignment="1">
      <alignment horizontal="right" vertical="justify"/>
    </xf>
    <xf numFmtId="0" fontId="7" fillId="0" borderId="17" xfId="0" applyFont="1" applyBorder="1" applyAlignment="1">
      <alignment vertical="justify"/>
    </xf>
    <xf numFmtId="0" fontId="4" fillId="0" borderId="17" xfId="0" applyFont="1" applyBorder="1" applyAlignment="1">
      <alignment horizontal="center" vertical="justify" wrapText="1"/>
    </xf>
    <xf numFmtId="172" fontId="4" fillId="0" borderId="17" xfId="0" applyNumberFormat="1" applyFont="1" applyBorder="1" applyAlignment="1">
      <alignment horizontal="center" vertical="justify"/>
    </xf>
    <xf numFmtId="49" fontId="4" fillId="0" borderId="17" xfId="0" applyNumberFormat="1" applyFont="1" applyBorder="1" applyAlignment="1">
      <alignment horizontal="center" vertical="justify"/>
    </xf>
    <xf numFmtId="0" fontId="9" fillId="0" borderId="17" xfId="0" applyFont="1" applyBorder="1" applyAlignment="1">
      <alignment vertical="justify" wrapText="1"/>
    </xf>
    <xf numFmtId="0" fontId="1" fillId="0" borderId="17" xfId="0" applyFont="1" applyBorder="1" applyAlignment="1">
      <alignment horizontal="center" vertical="justify" wrapText="1"/>
    </xf>
    <xf numFmtId="172" fontId="1" fillId="0" borderId="17" xfId="0" applyNumberFormat="1" applyFont="1" applyBorder="1" applyAlignment="1">
      <alignment horizontal="center" vertical="justify"/>
    </xf>
    <xf numFmtId="49" fontId="1" fillId="0" borderId="17" xfId="0" applyNumberFormat="1" applyFont="1" applyBorder="1" applyAlignment="1">
      <alignment horizontal="center" vertical="justify"/>
    </xf>
    <xf numFmtId="173" fontId="9" fillId="0" borderId="17" xfId="0" applyNumberFormat="1" applyFont="1" applyBorder="1" applyAlignment="1">
      <alignment horizontal="right" vertical="justify"/>
    </xf>
    <xf numFmtId="173" fontId="9" fillId="0" borderId="17" xfId="0" applyNumberFormat="1" applyFont="1" applyBorder="1" applyAlignment="1">
      <alignment vertical="justify"/>
    </xf>
    <xf numFmtId="0" fontId="9" fillId="0" borderId="17" xfId="0" applyFont="1" applyBorder="1" applyAlignment="1">
      <alignment vertical="justify"/>
    </xf>
    <xf numFmtId="0" fontId="7" fillId="0" borderId="17" xfId="0" applyFont="1" applyBorder="1" applyAlignment="1">
      <alignment vertical="top" wrapText="1"/>
    </xf>
    <xf numFmtId="173" fontId="7" fillId="0" borderId="17" xfId="0" applyNumberFormat="1" applyFont="1" applyBorder="1" applyAlignment="1">
      <alignment vertical="justify"/>
    </xf>
    <xf numFmtId="0" fontId="9" fillId="0" borderId="17" xfId="0" applyFont="1" applyBorder="1" applyAlignment="1">
      <alignment horizontal="center" vertical="justify" wrapText="1"/>
    </xf>
    <xf numFmtId="172" fontId="9" fillId="0" borderId="17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0" fontId="7" fillId="0" borderId="17" xfId="0" applyFont="1" applyBorder="1" applyAlignment="1">
      <alignment horizontal="center" vertical="justify"/>
    </xf>
    <xf numFmtId="172" fontId="12" fillId="0" borderId="17" xfId="0" applyNumberFormat="1" applyFont="1" applyBorder="1" applyAlignment="1">
      <alignment horizontal="left" vertical="justify"/>
    </xf>
    <xf numFmtId="0" fontId="7" fillId="0" borderId="17" xfId="0" applyNumberFormat="1" applyFont="1" applyBorder="1" applyAlignment="1">
      <alignment horizontal="center" vertical="justify" wrapText="1"/>
    </xf>
    <xf numFmtId="0" fontId="9" fillId="0" borderId="17" xfId="0" applyNumberFormat="1" applyFont="1" applyBorder="1" applyAlignment="1">
      <alignment horizontal="center" vertical="justify" wrapText="1"/>
    </xf>
    <xf numFmtId="172" fontId="7" fillId="0" borderId="17" xfId="0" applyNumberFormat="1" applyFont="1" applyBorder="1" applyAlignment="1">
      <alignment horizontal="left" vertical="justify" wrapText="1"/>
    </xf>
    <xf numFmtId="0" fontId="10" fillId="0" borderId="17" xfId="0" applyFont="1" applyBorder="1" applyAlignment="1">
      <alignment vertical="justify" wrapText="1"/>
    </xf>
    <xf numFmtId="0" fontId="7" fillId="0" borderId="17" xfId="0" applyFont="1" applyFill="1" applyBorder="1" applyAlignment="1">
      <alignment vertical="justify" wrapText="1"/>
    </xf>
    <xf numFmtId="0" fontId="9" fillId="0" borderId="17" xfId="0" applyFont="1" applyBorder="1" applyAlignment="1">
      <alignment vertical="top" wrapText="1"/>
    </xf>
    <xf numFmtId="0" fontId="1" fillId="0" borderId="17" xfId="0" applyNumberFormat="1" applyFont="1" applyBorder="1" applyAlignment="1">
      <alignment horizontal="center" vertical="justify" wrapText="1"/>
    </xf>
    <xf numFmtId="0" fontId="12" fillId="0" borderId="17" xfId="0" applyFont="1" applyBorder="1" applyAlignment="1">
      <alignment vertical="justify" wrapText="1"/>
    </xf>
    <xf numFmtId="0" fontId="7" fillId="0" borderId="17" xfId="0" applyFont="1" applyBorder="1" applyAlignment="1">
      <alignment wrapText="1"/>
    </xf>
    <xf numFmtId="173" fontId="7" fillId="0" borderId="17" xfId="0" applyNumberFormat="1" applyFont="1" applyBorder="1" applyAlignment="1">
      <alignment horizontal="center" vertical="justify" wrapText="1"/>
    </xf>
    <xf numFmtId="173" fontId="7" fillId="0" borderId="17" xfId="0" applyNumberFormat="1" applyFont="1" applyBorder="1" applyAlignment="1">
      <alignment horizontal="center" vertical="justify"/>
    </xf>
    <xf numFmtId="173" fontId="9" fillId="0" borderId="17" xfId="0" applyNumberFormat="1" applyFont="1" applyBorder="1" applyAlignment="1">
      <alignment horizontal="center" vertical="justify" wrapText="1"/>
    </xf>
    <xf numFmtId="173" fontId="9" fillId="0" borderId="17" xfId="0" applyNumberFormat="1" applyFont="1" applyBorder="1" applyAlignment="1">
      <alignment horizontal="center" vertical="justify"/>
    </xf>
    <xf numFmtId="0" fontId="7" fillId="0" borderId="17" xfId="0" applyFont="1" applyBorder="1" applyAlignment="1">
      <alignment vertical="justify" wrapText="1"/>
    </xf>
    <xf numFmtId="0" fontId="10" fillId="0" borderId="17" xfId="0" applyNumberFormat="1" applyFont="1" applyBorder="1" applyAlignment="1">
      <alignment horizontal="center" vertical="justify" wrapText="1"/>
    </xf>
    <xf numFmtId="172" fontId="10" fillId="0" borderId="17" xfId="0" applyNumberFormat="1" applyFont="1" applyBorder="1" applyAlignment="1">
      <alignment horizontal="center" vertical="justify"/>
    </xf>
    <xf numFmtId="49" fontId="10" fillId="0" borderId="17" xfId="0" applyNumberFormat="1" applyFont="1" applyBorder="1" applyAlignment="1">
      <alignment horizontal="center" vertical="justify"/>
    </xf>
    <xf numFmtId="173" fontId="10" fillId="0" borderId="17" xfId="0" applyNumberFormat="1" applyFont="1" applyBorder="1" applyAlignment="1">
      <alignment horizontal="right" vertical="justify"/>
    </xf>
    <xf numFmtId="173" fontId="10" fillId="0" borderId="17" xfId="0" applyNumberFormat="1" applyFont="1" applyBorder="1" applyAlignment="1">
      <alignment vertical="justify"/>
    </xf>
    <xf numFmtId="173" fontId="12" fillId="0" borderId="17" xfId="0" applyNumberFormat="1" applyFont="1" applyBorder="1" applyAlignment="1">
      <alignment horizontal="right" vertical="justify"/>
    </xf>
    <xf numFmtId="173" fontId="11" fillId="0" borderId="17" xfId="0" applyNumberFormat="1" applyFont="1" applyBorder="1" applyAlignment="1">
      <alignment vertical="justify"/>
    </xf>
    <xf numFmtId="0" fontId="7" fillId="0" borderId="17" xfId="0" applyFont="1" applyFill="1" applyBorder="1" applyAlignment="1">
      <alignment horizontal="center" vertical="justify" wrapText="1"/>
    </xf>
    <xf numFmtId="172" fontId="7" fillId="0" borderId="17" xfId="0" applyNumberFormat="1" applyFont="1" applyFill="1" applyBorder="1" applyAlignment="1">
      <alignment horizontal="center" vertical="justify"/>
    </xf>
    <xf numFmtId="49" fontId="7" fillId="0" borderId="17" xfId="0" applyNumberFormat="1" applyFont="1" applyFill="1" applyBorder="1" applyAlignment="1">
      <alignment horizontal="center" vertical="justify"/>
    </xf>
    <xf numFmtId="173" fontId="7" fillId="0" borderId="17" xfId="0" applyNumberFormat="1" applyFont="1" applyFill="1" applyBorder="1" applyAlignment="1">
      <alignment horizontal="right" vertical="justify"/>
    </xf>
    <xf numFmtId="0" fontId="9" fillId="0" borderId="17" xfId="0" applyFont="1" applyFill="1" applyBorder="1" applyAlignment="1">
      <alignment horizontal="center" vertical="justify" wrapText="1"/>
    </xf>
    <xf numFmtId="172" fontId="9" fillId="0" borderId="17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73" fontId="9" fillId="0" borderId="17" xfId="0" applyNumberFormat="1" applyFont="1" applyFill="1" applyBorder="1" applyAlignment="1">
      <alignment horizontal="right" vertical="justify"/>
    </xf>
    <xf numFmtId="0" fontId="10" fillId="0" borderId="17" xfId="0" applyFont="1" applyBorder="1" applyAlignment="1">
      <alignment wrapText="1"/>
    </xf>
    <xf numFmtId="0" fontId="4" fillId="0" borderId="17" xfId="0" applyNumberFormat="1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3"/>
  <sheetViews>
    <sheetView tabSelected="1" zoomScale="75" zoomScaleNormal="75" zoomScalePageLayoutView="0" workbookViewId="0" topLeftCell="B1">
      <selection activeCell="J7" sqref="J7:J8"/>
    </sheetView>
  </sheetViews>
  <sheetFormatPr defaultColWidth="9.140625" defaultRowHeight="12.75"/>
  <cols>
    <col min="1" max="1" width="4.00390625" style="0" customWidth="1"/>
    <col min="2" max="2" width="10.28125" style="0" bestFit="1" customWidth="1"/>
    <col min="3" max="3" width="82.00390625" style="0" customWidth="1"/>
    <col min="4" max="4" width="8.28125" style="0" customWidth="1"/>
    <col min="5" max="5" width="10.140625" style="0" customWidth="1"/>
    <col min="6" max="6" width="10.421875" style="0" customWidth="1"/>
    <col min="7" max="7" width="9.8515625" style="0" customWidth="1"/>
    <col min="8" max="8" width="14.140625" style="0" customWidth="1"/>
    <col min="9" max="9" width="13.28125" style="0" customWidth="1"/>
    <col min="10" max="10" width="11.7109375" style="0" customWidth="1"/>
    <col min="12" max="12" width="9.8515625" style="0" bestFit="1" customWidth="1"/>
  </cols>
  <sheetData>
    <row r="1" spans="3:8" ht="18.75" customHeight="1">
      <c r="C1" s="7"/>
      <c r="D1" s="4"/>
      <c r="F1" s="3"/>
      <c r="G1" s="3"/>
      <c r="H1" s="9" t="s">
        <v>22</v>
      </c>
    </row>
    <row r="2" spans="6:8" ht="13.5" customHeight="1">
      <c r="F2" s="3"/>
      <c r="G2" s="3"/>
      <c r="H2" t="s">
        <v>237</v>
      </c>
    </row>
    <row r="3" spans="5:8" ht="18.75" customHeight="1">
      <c r="E3" s="2"/>
      <c r="F3" s="3"/>
      <c r="G3" s="3"/>
      <c r="H3" s="3"/>
    </row>
    <row r="4" spans="3:4" s="4" customFormat="1" ht="18.75">
      <c r="C4" s="14" t="s">
        <v>158</v>
      </c>
      <c r="D4" s="8"/>
    </row>
    <row r="5" spans="3:4" s="4" customFormat="1" ht="12.75" customHeight="1">
      <c r="C5" s="15"/>
      <c r="D5" s="8"/>
    </row>
    <row r="6" spans="3:8" ht="18">
      <c r="C6" s="5"/>
      <c r="D6" s="5"/>
      <c r="H6" s="10" t="s">
        <v>24</v>
      </c>
    </row>
    <row r="7" spans="2:10" ht="12.75" customHeight="1">
      <c r="B7" s="120" t="s">
        <v>0</v>
      </c>
      <c r="C7" s="122" t="s">
        <v>1</v>
      </c>
      <c r="D7" s="122" t="s">
        <v>2</v>
      </c>
      <c r="E7" s="117" t="s">
        <v>3</v>
      </c>
      <c r="F7" s="117" t="s">
        <v>52</v>
      </c>
      <c r="G7" s="117" t="s">
        <v>4</v>
      </c>
      <c r="H7" s="117" t="s">
        <v>51</v>
      </c>
      <c r="I7" s="119" t="s">
        <v>21</v>
      </c>
      <c r="J7" s="117" t="s">
        <v>97</v>
      </c>
    </row>
    <row r="8" spans="2:10" ht="50.25" customHeight="1">
      <c r="B8" s="121"/>
      <c r="C8" s="122"/>
      <c r="D8" s="122"/>
      <c r="E8" s="118"/>
      <c r="F8" s="118"/>
      <c r="G8" s="118"/>
      <c r="H8" s="118"/>
      <c r="I8" s="119"/>
      <c r="J8" s="117"/>
    </row>
    <row r="9" spans="2:10" s="2" customFormat="1" ht="15">
      <c r="B9" s="17" t="s">
        <v>108</v>
      </c>
      <c r="C9" s="46" t="s">
        <v>5</v>
      </c>
      <c r="D9" s="47"/>
      <c r="E9" s="48"/>
      <c r="F9" s="49"/>
      <c r="G9" s="49"/>
      <c r="H9" s="50">
        <f>H11+H14+H24</f>
        <v>4499.5</v>
      </c>
      <c r="I9" s="50">
        <f>I11+I14+I24</f>
        <v>4497.9</v>
      </c>
      <c r="J9" s="51">
        <f aca="true" t="shared" si="0" ref="J9:J81">ROUND(I9/H9*100,1)</f>
        <v>100</v>
      </c>
    </row>
    <row r="10" spans="2:10" s="2" customFormat="1" ht="14.25">
      <c r="B10" s="18"/>
      <c r="C10" s="57" t="s">
        <v>107</v>
      </c>
      <c r="D10" s="58"/>
      <c r="E10" s="59"/>
      <c r="F10" s="60"/>
      <c r="G10" s="60"/>
      <c r="H10" s="61">
        <f>H11+H14+H24</f>
        <v>4499.5</v>
      </c>
      <c r="I10" s="61">
        <f>I11+I14+I24</f>
        <v>4497.9</v>
      </c>
      <c r="J10" s="62">
        <f t="shared" si="0"/>
        <v>100</v>
      </c>
    </row>
    <row r="11" spans="2:10" s="1" customFormat="1" ht="28.5">
      <c r="B11" s="19" t="s">
        <v>6</v>
      </c>
      <c r="C11" s="63" t="s">
        <v>7</v>
      </c>
      <c r="D11" s="64">
        <v>924</v>
      </c>
      <c r="E11" s="65">
        <v>102</v>
      </c>
      <c r="F11" s="66"/>
      <c r="G11" s="66"/>
      <c r="H11" s="67">
        <f>H12</f>
        <v>975.9</v>
      </c>
      <c r="I11" s="67">
        <f>I12</f>
        <v>975.4</v>
      </c>
      <c r="J11" s="68">
        <f t="shared" si="0"/>
        <v>99.9</v>
      </c>
    </row>
    <row r="12" spans="2:10" s="2" customFormat="1" ht="18" customHeight="1">
      <c r="B12" s="20" t="s">
        <v>109</v>
      </c>
      <c r="C12" s="63" t="s">
        <v>152</v>
      </c>
      <c r="D12" s="69">
        <v>924</v>
      </c>
      <c r="E12" s="70">
        <v>102</v>
      </c>
      <c r="F12" s="71" t="s">
        <v>53</v>
      </c>
      <c r="G12" s="71"/>
      <c r="H12" s="67">
        <f>H13</f>
        <v>975.9</v>
      </c>
      <c r="I12" s="67">
        <f>I13</f>
        <v>975.4</v>
      </c>
      <c r="J12" s="68">
        <f t="shared" si="0"/>
        <v>99.9</v>
      </c>
    </row>
    <row r="13" spans="2:10" s="2" customFormat="1" ht="18.75" customHeight="1">
      <c r="B13" s="20" t="s">
        <v>110</v>
      </c>
      <c r="C13" s="72" t="s">
        <v>153</v>
      </c>
      <c r="D13" s="73">
        <v>924</v>
      </c>
      <c r="E13" s="74">
        <v>102</v>
      </c>
      <c r="F13" s="75" t="s">
        <v>53</v>
      </c>
      <c r="G13" s="75" t="s">
        <v>154</v>
      </c>
      <c r="H13" s="76">
        <v>975.9</v>
      </c>
      <c r="I13" s="77">
        <v>975.4</v>
      </c>
      <c r="J13" s="78">
        <f t="shared" si="0"/>
        <v>99.9</v>
      </c>
    </row>
    <row r="14" spans="2:10" s="6" customFormat="1" ht="33" customHeight="1">
      <c r="B14" s="21" t="s">
        <v>8</v>
      </c>
      <c r="C14" s="79" t="s">
        <v>159</v>
      </c>
      <c r="D14" s="64">
        <v>924</v>
      </c>
      <c r="E14" s="65">
        <v>103</v>
      </c>
      <c r="F14" s="66"/>
      <c r="G14" s="66"/>
      <c r="H14" s="67">
        <f>H15+H17+H19</f>
        <v>3463.6</v>
      </c>
      <c r="I14" s="67">
        <f>I15+I17+I19</f>
        <v>3462.5</v>
      </c>
      <c r="J14" s="80">
        <f t="shared" si="0"/>
        <v>100</v>
      </c>
    </row>
    <row r="15" spans="2:10" s="2" customFormat="1" ht="18.75" customHeight="1">
      <c r="B15" s="20" t="s">
        <v>111</v>
      </c>
      <c r="C15" s="63" t="s">
        <v>155</v>
      </c>
      <c r="D15" s="69">
        <v>924</v>
      </c>
      <c r="E15" s="70">
        <v>103</v>
      </c>
      <c r="F15" s="71" t="s">
        <v>56</v>
      </c>
      <c r="G15" s="71"/>
      <c r="H15" s="67">
        <f>H16</f>
        <v>883.6</v>
      </c>
      <c r="I15" s="67">
        <f>I16</f>
        <v>883.5</v>
      </c>
      <c r="J15" s="80">
        <f t="shared" si="0"/>
        <v>100</v>
      </c>
    </row>
    <row r="16" spans="2:12" s="11" customFormat="1" ht="17.25" customHeight="1">
      <c r="B16" s="20" t="s">
        <v>112</v>
      </c>
      <c r="C16" s="72" t="s">
        <v>153</v>
      </c>
      <c r="D16" s="73">
        <v>924</v>
      </c>
      <c r="E16" s="74">
        <v>103</v>
      </c>
      <c r="F16" s="75" t="s">
        <v>56</v>
      </c>
      <c r="G16" s="75" t="s">
        <v>154</v>
      </c>
      <c r="H16" s="76">
        <v>883.6</v>
      </c>
      <c r="I16" s="78">
        <v>883.5</v>
      </c>
      <c r="J16" s="77">
        <f t="shared" si="0"/>
        <v>100</v>
      </c>
      <c r="L16" s="13"/>
    </row>
    <row r="17" spans="2:10" s="3" customFormat="1" ht="21" customHeight="1">
      <c r="B17" s="19" t="s">
        <v>113</v>
      </c>
      <c r="C17" s="63" t="s">
        <v>57</v>
      </c>
      <c r="D17" s="64">
        <v>924</v>
      </c>
      <c r="E17" s="65">
        <v>103</v>
      </c>
      <c r="F17" s="66" t="s">
        <v>58</v>
      </c>
      <c r="G17" s="66"/>
      <c r="H17" s="67">
        <f>H18</f>
        <v>220.4</v>
      </c>
      <c r="I17" s="67">
        <f>I18</f>
        <v>220.3</v>
      </c>
      <c r="J17" s="80">
        <f t="shared" si="0"/>
        <v>100</v>
      </c>
    </row>
    <row r="18" spans="2:12" s="3" customFormat="1" ht="30">
      <c r="B18" s="22" t="s">
        <v>114</v>
      </c>
      <c r="C18" s="72" t="s">
        <v>160</v>
      </c>
      <c r="D18" s="81">
        <v>924</v>
      </c>
      <c r="E18" s="82">
        <v>103</v>
      </c>
      <c r="F18" s="83" t="s">
        <v>58</v>
      </c>
      <c r="G18" s="83" t="s">
        <v>161</v>
      </c>
      <c r="H18" s="76">
        <v>220.4</v>
      </c>
      <c r="I18" s="78">
        <v>220.3</v>
      </c>
      <c r="J18" s="77">
        <f t="shared" si="0"/>
        <v>100</v>
      </c>
      <c r="L18" s="12"/>
    </row>
    <row r="19" spans="2:10" s="6" customFormat="1" ht="14.25">
      <c r="B19" s="21" t="s">
        <v>115</v>
      </c>
      <c r="C19" s="63" t="s">
        <v>59</v>
      </c>
      <c r="D19" s="64">
        <v>924</v>
      </c>
      <c r="E19" s="65">
        <v>103</v>
      </c>
      <c r="F19" s="66" t="s">
        <v>60</v>
      </c>
      <c r="G19" s="66"/>
      <c r="H19" s="67">
        <f>H20+H21+H22+H23</f>
        <v>2359.6</v>
      </c>
      <c r="I19" s="67">
        <f>I20+I21+I22+I23</f>
        <v>2358.7</v>
      </c>
      <c r="J19" s="80">
        <f t="shared" si="0"/>
        <v>100</v>
      </c>
    </row>
    <row r="20" spans="2:10" s="6" customFormat="1" ht="15">
      <c r="B20" s="22" t="s">
        <v>116</v>
      </c>
      <c r="C20" s="72" t="s">
        <v>153</v>
      </c>
      <c r="D20" s="81">
        <v>924</v>
      </c>
      <c r="E20" s="82">
        <v>103</v>
      </c>
      <c r="F20" s="83" t="s">
        <v>60</v>
      </c>
      <c r="G20" s="83" t="s">
        <v>154</v>
      </c>
      <c r="H20" s="76">
        <v>2265.5</v>
      </c>
      <c r="I20" s="77">
        <v>2265</v>
      </c>
      <c r="J20" s="77">
        <f t="shared" si="0"/>
        <v>100</v>
      </c>
    </row>
    <row r="21" spans="2:10" s="6" customFormat="1" ht="18" customHeight="1">
      <c r="B21" s="22" t="s">
        <v>117</v>
      </c>
      <c r="C21" s="32" t="s">
        <v>174</v>
      </c>
      <c r="D21" s="81">
        <v>924</v>
      </c>
      <c r="E21" s="82">
        <v>103</v>
      </c>
      <c r="F21" s="83" t="s">
        <v>60</v>
      </c>
      <c r="G21" s="83" t="s">
        <v>162</v>
      </c>
      <c r="H21" s="76">
        <v>60</v>
      </c>
      <c r="I21" s="77">
        <v>60</v>
      </c>
      <c r="J21" s="77">
        <f t="shared" si="0"/>
        <v>100</v>
      </c>
    </row>
    <row r="22" spans="2:10" s="6" customFormat="1" ht="15">
      <c r="B22" s="22" t="s">
        <v>163</v>
      </c>
      <c r="C22" s="72" t="s">
        <v>156</v>
      </c>
      <c r="D22" s="81">
        <v>924</v>
      </c>
      <c r="E22" s="82">
        <v>103</v>
      </c>
      <c r="F22" s="83" t="s">
        <v>60</v>
      </c>
      <c r="G22" s="83" t="s">
        <v>157</v>
      </c>
      <c r="H22" s="76">
        <v>33.9</v>
      </c>
      <c r="I22" s="77">
        <v>33.6</v>
      </c>
      <c r="J22" s="77">
        <f t="shared" si="0"/>
        <v>99.1</v>
      </c>
    </row>
    <row r="23" spans="2:10" s="6" customFormat="1" ht="15">
      <c r="B23" s="22" t="s">
        <v>212</v>
      </c>
      <c r="C23" s="72" t="s">
        <v>164</v>
      </c>
      <c r="D23" s="81">
        <v>924</v>
      </c>
      <c r="E23" s="82">
        <v>103</v>
      </c>
      <c r="F23" s="83" t="s">
        <v>60</v>
      </c>
      <c r="G23" s="83" t="s">
        <v>165</v>
      </c>
      <c r="H23" s="76">
        <v>0.2</v>
      </c>
      <c r="I23" s="77">
        <v>0.1</v>
      </c>
      <c r="J23" s="77">
        <f t="shared" si="0"/>
        <v>50</v>
      </c>
    </row>
    <row r="24" spans="2:10" s="6" customFormat="1" ht="14.25">
      <c r="B24" s="19" t="s">
        <v>211</v>
      </c>
      <c r="C24" s="63" t="s">
        <v>9</v>
      </c>
      <c r="D24" s="64">
        <v>924</v>
      </c>
      <c r="E24" s="65">
        <v>113</v>
      </c>
      <c r="F24" s="66"/>
      <c r="G24" s="66"/>
      <c r="H24" s="67">
        <f>H25</f>
        <v>60</v>
      </c>
      <c r="I24" s="67">
        <f>I25</f>
        <v>60</v>
      </c>
      <c r="J24" s="80">
        <f t="shared" si="0"/>
        <v>100</v>
      </c>
    </row>
    <row r="25" spans="2:10" s="6" customFormat="1" ht="15">
      <c r="B25" s="22" t="s">
        <v>118</v>
      </c>
      <c r="C25" s="72" t="s">
        <v>166</v>
      </c>
      <c r="D25" s="81">
        <v>924</v>
      </c>
      <c r="E25" s="82">
        <v>113</v>
      </c>
      <c r="F25" s="83" t="s">
        <v>167</v>
      </c>
      <c r="G25" s="83"/>
      <c r="H25" s="76">
        <f>H26</f>
        <v>60</v>
      </c>
      <c r="I25" s="76">
        <f>I26</f>
        <v>60</v>
      </c>
      <c r="J25" s="77">
        <f t="shared" si="0"/>
        <v>100</v>
      </c>
    </row>
    <row r="26" spans="2:10" s="6" customFormat="1" ht="15">
      <c r="B26" s="22" t="s">
        <v>119</v>
      </c>
      <c r="C26" s="72" t="s">
        <v>164</v>
      </c>
      <c r="D26" s="81">
        <v>924</v>
      </c>
      <c r="E26" s="82">
        <v>113</v>
      </c>
      <c r="F26" s="83" t="s">
        <v>167</v>
      </c>
      <c r="G26" s="83" t="s">
        <v>165</v>
      </c>
      <c r="H26" s="76">
        <v>60</v>
      </c>
      <c r="I26" s="77">
        <v>60</v>
      </c>
      <c r="J26" s="77">
        <f t="shared" si="0"/>
        <v>100</v>
      </c>
    </row>
    <row r="27" spans="2:10" s="11" customFormat="1" ht="15">
      <c r="B27" s="19" t="s">
        <v>12</v>
      </c>
      <c r="C27" s="84" t="s">
        <v>10</v>
      </c>
      <c r="D27" s="81"/>
      <c r="E27" s="82"/>
      <c r="F27" s="83"/>
      <c r="G27" s="83"/>
      <c r="H27" s="67">
        <f>H29+H44+H55+H59+H81+H85+H100+H116+H107+H120</f>
        <v>114279.20000000001</v>
      </c>
      <c r="I27" s="67">
        <f>I29+I44+I55+I59+I81+I85+I100+I116+I107+I120</f>
        <v>113098.4</v>
      </c>
      <c r="J27" s="80">
        <f t="shared" si="0"/>
        <v>99</v>
      </c>
    </row>
    <row r="28" spans="2:10" s="11" customFormat="1" ht="15">
      <c r="B28" s="19"/>
      <c r="C28" s="57" t="s">
        <v>107</v>
      </c>
      <c r="D28" s="81"/>
      <c r="E28" s="82"/>
      <c r="F28" s="83"/>
      <c r="G28" s="83"/>
      <c r="H28" s="67">
        <f>H29+H44</f>
        <v>16671</v>
      </c>
      <c r="I28" s="67">
        <f>I29+I44</f>
        <v>16660.3</v>
      </c>
      <c r="J28" s="80">
        <f t="shared" si="0"/>
        <v>99.9</v>
      </c>
    </row>
    <row r="29" spans="2:10" s="2" customFormat="1" ht="29.25" customHeight="1">
      <c r="B29" s="19" t="s">
        <v>13</v>
      </c>
      <c r="C29" s="63" t="s">
        <v>11</v>
      </c>
      <c r="D29" s="64">
        <v>969</v>
      </c>
      <c r="E29" s="65">
        <v>104</v>
      </c>
      <c r="F29" s="66"/>
      <c r="G29" s="66"/>
      <c r="H29" s="67">
        <f>H30+H32+H42</f>
        <v>15836.199999999999</v>
      </c>
      <c r="I29" s="67">
        <f>I30+I32+I42</f>
        <v>15825.9</v>
      </c>
      <c r="J29" s="68">
        <f t="shared" si="0"/>
        <v>99.9</v>
      </c>
    </row>
    <row r="30" spans="2:10" s="6" customFormat="1" ht="32.25" customHeight="1">
      <c r="B30" s="21" t="s">
        <v>28</v>
      </c>
      <c r="C30" s="79" t="s">
        <v>168</v>
      </c>
      <c r="D30" s="64">
        <v>969</v>
      </c>
      <c r="E30" s="65">
        <v>104</v>
      </c>
      <c r="F30" s="66" t="s">
        <v>62</v>
      </c>
      <c r="G30" s="66"/>
      <c r="H30" s="67">
        <f>H31</f>
        <v>1041.1</v>
      </c>
      <c r="I30" s="68">
        <f>I31</f>
        <v>1040.7</v>
      </c>
      <c r="J30" s="80">
        <f t="shared" si="0"/>
        <v>100</v>
      </c>
    </row>
    <row r="31" spans="2:10" s="6" customFormat="1" ht="17.25" customHeight="1">
      <c r="B31" s="22" t="s">
        <v>120</v>
      </c>
      <c r="C31" s="72" t="s">
        <v>153</v>
      </c>
      <c r="D31" s="81">
        <v>969</v>
      </c>
      <c r="E31" s="82">
        <v>104</v>
      </c>
      <c r="F31" s="83" t="s">
        <v>62</v>
      </c>
      <c r="G31" s="83" t="s">
        <v>154</v>
      </c>
      <c r="H31" s="76">
        <v>1041.1</v>
      </c>
      <c r="I31" s="78">
        <v>1040.7</v>
      </c>
      <c r="J31" s="77">
        <f t="shared" si="0"/>
        <v>100</v>
      </c>
    </row>
    <row r="32" spans="2:10" s="11" customFormat="1" ht="30.75" customHeight="1">
      <c r="B32" s="19" t="s">
        <v>29</v>
      </c>
      <c r="C32" s="63" t="s">
        <v>63</v>
      </c>
      <c r="D32" s="64">
        <v>969</v>
      </c>
      <c r="E32" s="65">
        <v>104</v>
      </c>
      <c r="F32" s="66" t="s">
        <v>64</v>
      </c>
      <c r="G32" s="66"/>
      <c r="H32" s="67">
        <f>H33+H36+H39</f>
        <v>14790.099999999999</v>
      </c>
      <c r="I32" s="67">
        <f>I33+I36+I39</f>
        <v>14780.199999999999</v>
      </c>
      <c r="J32" s="80">
        <f t="shared" si="0"/>
        <v>99.9</v>
      </c>
    </row>
    <row r="33" spans="2:10" s="2" customFormat="1" ht="20.25" customHeight="1">
      <c r="B33" s="19" t="s">
        <v>121</v>
      </c>
      <c r="C33" s="63" t="s">
        <v>54</v>
      </c>
      <c r="D33" s="64">
        <v>969</v>
      </c>
      <c r="E33" s="65">
        <v>104</v>
      </c>
      <c r="F33" s="66" t="s">
        <v>64</v>
      </c>
      <c r="G33" s="66" t="s">
        <v>55</v>
      </c>
      <c r="H33" s="67">
        <f>H34+H35</f>
        <v>13140.699999999999</v>
      </c>
      <c r="I33" s="80">
        <f>I34+I35</f>
        <v>13136.6</v>
      </c>
      <c r="J33" s="80">
        <f t="shared" si="0"/>
        <v>100</v>
      </c>
    </row>
    <row r="34" spans="2:10" s="2" customFormat="1" ht="20.25" customHeight="1">
      <c r="B34" s="20" t="s">
        <v>172</v>
      </c>
      <c r="C34" s="72" t="s">
        <v>153</v>
      </c>
      <c r="D34" s="81">
        <v>969</v>
      </c>
      <c r="E34" s="82">
        <v>104</v>
      </c>
      <c r="F34" s="83" t="s">
        <v>64</v>
      </c>
      <c r="G34" s="83" t="s">
        <v>154</v>
      </c>
      <c r="H34" s="76">
        <v>13140.3</v>
      </c>
      <c r="I34" s="77">
        <v>13136.2</v>
      </c>
      <c r="J34" s="77">
        <f t="shared" si="0"/>
        <v>100</v>
      </c>
    </row>
    <row r="35" spans="2:10" s="2" customFormat="1" ht="20.25" customHeight="1">
      <c r="B35" s="22" t="s">
        <v>169</v>
      </c>
      <c r="C35" s="72" t="s">
        <v>170</v>
      </c>
      <c r="D35" s="81">
        <v>969</v>
      </c>
      <c r="E35" s="82">
        <v>104</v>
      </c>
      <c r="F35" s="83" t="s">
        <v>64</v>
      </c>
      <c r="G35" s="83" t="s">
        <v>171</v>
      </c>
      <c r="H35" s="76">
        <v>0.4</v>
      </c>
      <c r="I35" s="77">
        <v>0.4</v>
      </c>
      <c r="J35" s="77">
        <f t="shared" si="0"/>
        <v>100</v>
      </c>
    </row>
    <row r="36" spans="2:10" s="2" customFormat="1" ht="17.25" customHeight="1">
      <c r="B36" s="19" t="s">
        <v>122</v>
      </c>
      <c r="C36" s="63" t="s">
        <v>99</v>
      </c>
      <c r="D36" s="64">
        <v>969</v>
      </c>
      <c r="E36" s="65">
        <v>104</v>
      </c>
      <c r="F36" s="66" t="s">
        <v>64</v>
      </c>
      <c r="G36" s="66" t="s">
        <v>100</v>
      </c>
      <c r="H36" s="67">
        <f>H37+H38</f>
        <v>1615.4</v>
      </c>
      <c r="I36" s="80">
        <f>I37+I38</f>
        <v>1609.6999999999998</v>
      </c>
      <c r="J36" s="80">
        <f t="shared" si="0"/>
        <v>99.6</v>
      </c>
    </row>
    <row r="37" spans="2:10" s="2" customFormat="1" ht="17.25" customHeight="1">
      <c r="B37" s="22" t="s">
        <v>173</v>
      </c>
      <c r="C37" s="72" t="s">
        <v>174</v>
      </c>
      <c r="D37" s="81">
        <v>969</v>
      </c>
      <c r="E37" s="82">
        <v>104</v>
      </c>
      <c r="F37" s="83" t="s">
        <v>64</v>
      </c>
      <c r="G37" s="83" t="s">
        <v>162</v>
      </c>
      <c r="H37" s="76">
        <v>499.7</v>
      </c>
      <c r="I37" s="77">
        <v>495.6</v>
      </c>
      <c r="J37" s="77">
        <f t="shared" si="0"/>
        <v>99.2</v>
      </c>
    </row>
    <row r="38" spans="2:10" s="2" customFormat="1" ht="17.25" customHeight="1">
      <c r="B38" s="22" t="s">
        <v>175</v>
      </c>
      <c r="C38" s="72" t="s">
        <v>156</v>
      </c>
      <c r="D38" s="81">
        <v>969</v>
      </c>
      <c r="E38" s="82">
        <v>104</v>
      </c>
      <c r="F38" s="83" t="s">
        <v>64</v>
      </c>
      <c r="G38" s="83" t="s">
        <v>157</v>
      </c>
      <c r="H38" s="76">
        <v>1115.7</v>
      </c>
      <c r="I38" s="77">
        <v>1114.1</v>
      </c>
      <c r="J38" s="77">
        <f>ROUND(I38/H38*100,1)</f>
        <v>99.9</v>
      </c>
    </row>
    <row r="39" spans="2:10" s="2" customFormat="1" ht="17.25" customHeight="1">
      <c r="B39" s="21" t="s">
        <v>123</v>
      </c>
      <c r="C39" s="63" t="s">
        <v>61</v>
      </c>
      <c r="D39" s="64">
        <v>969</v>
      </c>
      <c r="E39" s="65">
        <v>104</v>
      </c>
      <c r="F39" s="66" t="s">
        <v>64</v>
      </c>
      <c r="G39" s="66" t="s">
        <v>98</v>
      </c>
      <c r="H39" s="67">
        <f>H40+H41</f>
        <v>34</v>
      </c>
      <c r="I39" s="80">
        <f>I40+I41</f>
        <v>33.9</v>
      </c>
      <c r="J39" s="80">
        <f>ROUND(I39/H39*100,1)</f>
        <v>99.7</v>
      </c>
    </row>
    <row r="40" spans="2:10" s="2" customFormat="1" ht="17.25" customHeight="1">
      <c r="B40" s="22" t="s">
        <v>176</v>
      </c>
      <c r="C40" s="72" t="s">
        <v>177</v>
      </c>
      <c r="D40" s="81">
        <v>969</v>
      </c>
      <c r="E40" s="82">
        <v>104</v>
      </c>
      <c r="F40" s="83" t="s">
        <v>64</v>
      </c>
      <c r="G40" s="83" t="s">
        <v>178</v>
      </c>
      <c r="H40" s="76">
        <v>14.1</v>
      </c>
      <c r="I40" s="77">
        <v>14.1</v>
      </c>
      <c r="J40" s="77">
        <f>ROUND(I40/H40*100,1)</f>
        <v>100</v>
      </c>
    </row>
    <row r="41" spans="2:10" s="2" customFormat="1" ht="17.25" customHeight="1">
      <c r="B41" s="22" t="s">
        <v>179</v>
      </c>
      <c r="C41" s="72" t="s">
        <v>180</v>
      </c>
      <c r="D41" s="81">
        <v>969</v>
      </c>
      <c r="E41" s="82">
        <v>104</v>
      </c>
      <c r="F41" s="83" t="s">
        <v>64</v>
      </c>
      <c r="G41" s="83" t="s">
        <v>165</v>
      </c>
      <c r="H41" s="76">
        <v>19.9</v>
      </c>
      <c r="I41" s="77">
        <v>19.8</v>
      </c>
      <c r="J41" s="77">
        <f>ROUND(I41/H41*100,1)</f>
        <v>99.5</v>
      </c>
    </row>
    <row r="42" spans="2:10" s="7" customFormat="1" ht="43.5" customHeight="1">
      <c r="B42" s="19" t="s">
        <v>30</v>
      </c>
      <c r="C42" s="63" t="s">
        <v>65</v>
      </c>
      <c r="D42" s="64">
        <v>969</v>
      </c>
      <c r="E42" s="65">
        <v>104</v>
      </c>
      <c r="F42" s="66" t="s">
        <v>66</v>
      </c>
      <c r="G42" s="66"/>
      <c r="H42" s="67">
        <f>H43</f>
        <v>5</v>
      </c>
      <c r="I42" s="67">
        <f>I43</f>
        <v>5</v>
      </c>
      <c r="J42" s="80">
        <f t="shared" si="0"/>
        <v>100</v>
      </c>
    </row>
    <row r="43" spans="2:10" ht="30">
      <c r="B43" s="20" t="s">
        <v>124</v>
      </c>
      <c r="C43" s="72" t="s">
        <v>67</v>
      </c>
      <c r="D43" s="81">
        <v>969</v>
      </c>
      <c r="E43" s="82">
        <v>104</v>
      </c>
      <c r="F43" s="83" t="s">
        <v>66</v>
      </c>
      <c r="G43" s="83" t="s">
        <v>68</v>
      </c>
      <c r="H43" s="76">
        <v>5</v>
      </c>
      <c r="I43" s="77">
        <v>5</v>
      </c>
      <c r="J43" s="77">
        <f t="shared" si="0"/>
        <v>100</v>
      </c>
    </row>
    <row r="44" spans="2:10" s="2" customFormat="1" ht="15.75">
      <c r="B44" s="19" t="s">
        <v>23</v>
      </c>
      <c r="C44" s="85" t="s">
        <v>9</v>
      </c>
      <c r="D44" s="86">
        <v>969</v>
      </c>
      <c r="E44" s="65">
        <v>113</v>
      </c>
      <c r="F44" s="66"/>
      <c r="G44" s="66"/>
      <c r="H44" s="67">
        <f>H45+H47+H49+H53</f>
        <v>834.8</v>
      </c>
      <c r="I44" s="67">
        <f>I45+I47+I49+I53</f>
        <v>834.4</v>
      </c>
      <c r="J44" s="80">
        <f t="shared" si="0"/>
        <v>100</v>
      </c>
    </row>
    <row r="45" spans="2:10" s="11" customFormat="1" ht="31.5" customHeight="1">
      <c r="B45" s="33" t="s">
        <v>31</v>
      </c>
      <c r="C45" s="63" t="s">
        <v>69</v>
      </c>
      <c r="D45" s="86">
        <v>969</v>
      </c>
      <c r="E45" s="65">
        <v>113</v>
      </c>
      <c r="F45" s="66" t="s">
        <v>70</v>
      </c>
      <c r="G45" s="66"/>
      <c r="H45" s="67">
        <f>H46</f>
        <v>250</v>
      </c>
      <c r="I45" s="67">
        <f>I46</f>
        <v>250</v>
      </c>
      <c r="J45" s="80">
        <f t="shared" si="0"/>
        <v>100</v>
      </c>
    </row>
    <row r="46" spans="2:10" s="6" customFormat="1" ht="20.25" customHeight="1">
      <c r="B46" s="23" t="s">
        <v>146</v>
      </c>
      <c r="C46" s="72" t="s">
        <v>145</v>
      </c>
      <c r="D46" s="87">
        <v>969</v>
      </c>
      <c r="E46" s="82">
        <v>113</v>
      </c>
      <c r="F46" s="83" t="s">
        <v>70</v>
      </c>
      <c r="G46" s="83" t="s">
        <v>144</v>
      </c>
      <c r="H46" s="76">
        <v>250</v>
      </c>
      <c r="I46" s="77">
        <v>250</v>
      </c>
      <c r="J46" s="77">
        <f t="shared" si="0"/>
        <v>100</v>
      </c>
    </row>
    <row r="47" spans="2:10" s="6" customFormat="1" ht="14.25">
      <c r="B47" s="33" t="s">
        <v>213</v>
      </c>
      <c r="C47" s="88" t="s">
        <v>71</v>
      </c>
      <c r="D47" s="86">
        <v>969</v>
      </c>
      <c r="E47" s="65">
        <v>113</v>
      </c>
      <c r="F47" s="66" t="s">
        <v>72</v>
      </c>
      <c r="G47" s="66"/>
      <c r="H47" s="67">
        <f>H48</f>
        <v>330</v>
      </c>
      <c r="I47" s="67">
        <f>I48</f>
        <v>330</v>
      </c>
      <c r="J47" s="80">
        <f t="shared" si="0"/>
        <v>100</v>
      </c>
    </row>
    <row r="48" spans="2:10" s="6" customFormat="1" ht="16.5" customHeight="1">
      <c r="B48" s="23" t="s">
        <v>214</v>
      </c>
      <c r="C48" s="72" t="s">
        <v>156</v>
      </c>
      <c r="D48" s="87">
        <v>969</v>
      </c>
      <c r="E48" s="82">
        <v>113</v>
      </c>
      <c r="F48" s="83" t="s">
        <v>72</v>
      </c>
      <c r="G48" s="83" t="s">
        <v>157</v>
      </c>
      <c r="H48" s="76">
        <v>330</v>
      </c>
      <c r="I48" s="77">
        <v>330</v>
      </c>
      <c r="J48" s="77">
        <f t="shared" si="0"/>
        <v>100</v>
      </c>
    </row>
    <row r="49" spans="2:10" s="6" customFormat="1" ht="21.75" customHeight="1">
      <c r="B49" s="33" t="s">
        <v>147</v>
      </c>
      <c r="C49" s="63" t="s">
        <v>106</v>
      </c>
      <c r="D49" s="86">
        <v>969</v>
      </c>
      <c r="E49" s="65">
        <v>113</v>
      </c>
      <c r="F49" s="66" t="s">
        <v>73</v>
      </c>
      <c r="G49" s="66"/>
      <c r="H49" s="67">
        <f>H50</f>
        <v>235.3</v>
      </c>
      <c r="I49" s="67">
        <f>I50</f>
        <v>234.89999999999998</v>
      </c>
      <c r="J49" s="80">
        <f t="shared" si="0"/>
        <v>99.8</v>
      </c>
    </row>
    <row r="50" spans="2:10" s="6" customFormat="1" ht="16.5" customHeight="1">
      <c r="B50" s="33" t="s">
        <v>148</v>
      </c>
      <c r="C50" s="63" t="s">
        <v>99</v>
      </c>
      <c r="D50" s="86">
        <v>969</v>
      </c>
      <c r="E50" s="65">
        <v>113</v>
      </c>
      <c r="F50" s="66" t="s">
        <v>73</v>
      </c>
      <c r="G50" s="66" t="s">
        <v>100</v>
      </c>
      <c r="H50" s="67">
        <f>H51+H52</f>
        <v>235.3</v>
      </c>
      <c r="I50" s="67">
        <f>I51+I52</f>
        <v>234.89999999999998</v>
      </c>
      <c r="J50" s="80">
        <f t="shared" si="0"/>
        <v>99.8</v>
      </c>
    </row>
    <row r="51" spans="2:10" s="6" customFormat="1" ht="18" customHeight="1">
      <c r="B51" s="22" t="s">
        <v>149</v>
      </c>
      <c r="C51" s="72" t="s">
        <v>174</v>
      </c>
      <c r="D51" s="87">
        <v>969</v>
      </c>
      <c r="E51" s="82">
        <v>113</v>
      </c>
      <c r="F51" s="83" t="s">
        <v>73</v>
      </c>
      <c r="G51" s="83" t="s">
        <v>162</v>
      </c>
      <c r="H51" s="76">
        <v>120.3</v>
      </c>
      <c r="I51" s="76">
        <v>120.3</v>
      </c>
      <c r="J51" s="77">
        <f t="shared" si="0"/>
        <v>100</v>
      </c>
    </row>
    <row r="52" spans="2:10" s="6" customFormat="1" ht="18" customHeight="1">
      <c r="B52" s="22" t="s">
        <v>215</v>
      </c>
      <c r="C52" s="72" t="s">
        <v>156</v>
      </c>
      <c r="D52" s="87">
        <v>969</v>
      </c>
      <c r="E52" s="82">
        <v>113</v>
      </c>
      <c r="F52" s="83" t="s">
        <v>73</v>
      </c>
      <c r="G52" s="83" t="s">
        <v>157</v>
      </c>
      <c r="H52" s="76">
        <v>115</v>
      </c>
      <c r="I52" s="76">
        <v>114.6</v>
      </c>
      <c r="J52" s="77">
        <f t="shared" si="0"/>
        <v>99.7</v>
      </c>
    </row>
    <row r="53" spans="2:10" s="6" customFormat="1" ht="31.5" customHeight="1">
      <c r="B53" s="33" t="s">
        <v>150</v>
      </c>
      <c r="C53" s="63" t="s">
        <v>105</v>
      </c>
      <c r="D53" s="64">
        <v>969</v>
      </c>
      <c r="E53" s="65">
        <v>113</v>
      </c>
      <c r="F53" s="66" t="s">
        <v>101</v>
      </c>
      <c r="G53" s="66"/>
      <c r="H53" s="67">
        <f>H54</f>
        <v>19.5</v>
      </c>
      <c r="I53" s="67">
        <f>I54</f>
        <v>19.5</v>
      </c>
      <c r="J53" s="80">
        <f t="shared" si="0"/>
        <v>100</v>
      </c>
    </row>
    <row r="54" spans="2:10" s="6" customFormat="1" ht="16.5" customHeight="1">
      <c r="B54" s="23" t="s">
        <v>151</v>
      </c>
      <c r="C54" s="72" t="s">
        <v>156</v>
      </c>
      <c r="D54" s="81">
        <v>969</v>
      </c>
      <c r="E54" s="82">
        <v>113</v>
      </c>
      <c r="F54" s="83" t="s">
        <v>101</v>
      </c>
      <c r="G54" s="83" t="s">
        <v>157</v>
      </c>
      <c r="H54" s="76">
        <v>19.5</v>
      </c>
      <c r="I54" s="76">
        <v>19.5</v>
      </c>
      <c r="J54" s="77">
        <f t="shared" si="0"/>
        <v>100</v>
      </c>
    </row>
    <row r="55" spans="2:10" ht="17.25" customHeight="1">
      <c r="B55" s="34"/>
      <c r="C55" s="89" t="s">
        <v>27</v>
      </c>
      <c r="D55" s="86">
        <v>969</v>
      </c>
      <c r="E55" s="65">
        <v>300</v>
      </c>
      <c r="F55" s="66"/>
      <c r="G55" s="66"/>
      <c r="H55" s="67">
        <f aca="true" t="shared" si="1" ref="H55:I57">H56</f>
        <v>105.5</v>
      </c>
      <c r="I55" s="67">
        <f t="shared" si="1"/>
        <v>105.2</v>
      </c>
      <c r="J55" s="68">
        <f t="shared" si="0"/>
        <v>99.7</v>
      </c>
    </row>
    <row r="56" spans="2:10" ht="31.5" customHeight="1">
      <c r="B56" s="36" t="s">
        <v>32</v>
      </c>
      <c r="C56" s="90" t="s">
        <v>43</v>
      </c>
      <c r="D56" s="86">
        <v>969</v>
      </c>
      <c r="E56" s="65">
        <v>309</v>
      </c>
      <c r="F56" s="66"/>
      <c r="G56" s="66"/>
      <c r="H56" s="67">
        <f t="shared" si="1"/>
        <v>105.5</v>
      </c>
      <c r="I56" s="67">
        <f t="shared" si="1"/>
        <v>105.2</v>
      </c>
      <c r="J56" s="68">
        <f t="shared" si="0"/>
        <v>99.7</v>
      </c>
    </row>
    <row r="57" spans="2:10" ht="45.75" customHeight="1">
      <c r="B57" s="22" t="s">
        <v>125</v>
      </c>
      <c r="C57" s="91" t="s">
        <v>181</v>
      </c>
      <c r="D57" s="87">
        <v>969</v>
      </c>
      <c r="E57" s="82">
        <v>309</v>
      </c>
      <c r="F57" s="83" t="s">
        <v>74</v>
      </c>
      <c r="G57" s="83"/>
      <c r="H57" s="76">
        <f t="shared" si="1"/>
        <v>105.5</v>
      </c>
      <c r="I57" s="76">
        <f t="shared" si="1"/>
        <v>105.2</v>
      </c>
      <c r="J57" s="78">
        <f t="shared" si="0"/>
        <v>99.7</v>
      </c>
    </row>
    <row r="58" spans="2:10" ht="15">
      <c r="B58" s="25" t="s">
        <v>126</v>
      </c>
      <c r="C58" s="72" t="s">
        <v>156</v>
      </c>
      <c r="D58" s="92">
        <v>969</v>
      </c>
      <c r="E58" s="74">
        <v>309</v>
      </c>
      <c r="F58" s="75" t="s">
        <v>74</v>
      </c>
      <c r="G58" s="75" t="s">
        <v>157</v>
      </c>
      <c r="H58" s="76">
        <v>105.5</v>
      </c>
      <c r="I58" s="76">
        <v>105.2</v>
      </c>
      <c r="J58" s="78">
        <f t="shared" si="0"/>
        <v>99.7</v>
      </c>
    </row>
    <row r="59" spans="2:10" ht="15">
      <c r="B59" s="27"/>
      <c r="C59" s="89" t="s">
        <v>14</v>
      </c>
      <c r="D59" s="86">
        <v>969</v>
      </c>
      <c r="E59" s="65">
        <v>500</v>
      </c>
      <c r="F59" s="66"/>
      <c r="G59" s="66"/>
      <c r="H59" s="67">
        <f>H60</f>
        <v>68443</v>
      </c>
      <c r="I59" s="67">
        <f>I60</f>
        <v>68440.9</v>
      </c>
      <c r="J59" s="80">
        <f t="shared" si="0"/>
        <v>100</v>
      </c>
    </row>
    <row r="60" spans="2:10" s="4" customFormat="1" ht="15.75">
      <c r="B60" s="39" t="s">
        <v>33</v>
      </c>
      <c r="C60" s="93" t="s">
        <v>15</v>
      </c>
      <c r="D60" s="87">
        <v>969</v>
      </c>
      <c r="E60" s="82">
        <v>503</v>
      </c>
      <c r="F60" s="83"/>
      <c r="G60" s="83"/>
      <c r="H60" s="76">
        <f>H61+H63+H65+H67+H69+H71+H73+H75+H77+H79</f>
        <v>68443</v>
      </c>
      <c r="I60" s="76">
        <f>I61+I63+I65+I67+I69+I71+I73+I75+I77+I79</f>
        <v>68440.9</v>
      </c>
      <c r="J60" s="77">
        <f t="shared" si="0"/>
        <v>100</v>
      </c>
    </row>
    <row r="61" spans="2:10" ht="34.5" customHeight="1">
      <c r="B61" s="37" t="s">
        <v>34</v>
      </c>
      <c r="C61" s="79" t="s">
        <v>182</v>
      </c>
      <c r="D61" s="86">
        <v>969</v>
      </c>
      <c r="E61" s="65">
        <v>503</v>
      </c>
      <c r="F61" s="66" t="s">
        <v>75</v>
      </c>
      <c r="G61" s="66"/>
      <c r="H61" s="67">
        <f>H62</f>
        <v>23652</v>
      </c>
      <c r="I61" s="67">
        <f>I62</f>
        <v>23651.8</v>
      </c>
      <c r="J61" s="80">
        <f t="shared" si="0"/>
        <v>100</v>
      </c>
    </row>
    <row r="62" spans="2:10" ht="15">
      <c r="B62" s="27" t="s">
        <v>127</v>
      </c>
      <c r="C62" s="72" t="s">
        <v>156</v>
      </c>
      <c r="D62" s="87">
        <v>969</v>
      </c>
      <c r="E62" s="82">
        <v>503</v>
      </c>
      <c r="F62" s="83" t="s">
        <v>75</v>
      </c>
      <c r="G62" s="83" t="s">
        <v>157</v>
      </c>
      <c r="H62" s="76">
        <v>23652</v>
      </c>
      <c r="I62" s="76">
        <v>23651.8</v>
      </c>
      <c r="J62" s="77">
        <f t="shared" si="0"/>
        <v>100</v>
      </c>
    </row>
    <row r="63" spans="2:10" ht="14.25">
      <c r="B63" s="37" t="s">
        <v>216</v>
      </c>
      <c r="C63" s="94" t="s">
        <v>183</v>
      </c>
      <c r="D63" s="86">
        <v>969</v>
      </c>
      <c r="E63" s="65">
        <v>503</v>
      </c>
      <c r="F63" s="66" t="s">
        <v>76</v>
      </c>
      <c r="G63" s="66"/>
      <c r="H63" s="67">
        <f>H64</f>
        <v>5588.1</v>
      </c>
      <c r="I63" s="67">
        <f>I64</f>
        <v>5587.8</v>
      </c>
      <c r="J63" s="80">
        <f t="shared" si="0"/>
        <v>100</v>
      </c>
    </row>
    <row r="64" spans="2:10" ht="15">
      <c r="B64" s="16" t="s">
        <v>217</v>
      </c>
      <c r="C64" s="72" t="s">
        <v>156</v>
      </c>
      <c r="D64" s="87">
        <v>969</v>
      </c>
      <c r="E64" s="82">
        <v>503</v>
      </c>
      <c r="F64" s="83" t="s">
        <v>77</v>
      </c>
      <c r="G64" s="83" t="s">
        <v>157</v>
      </c>
      <c r="H64" s="76">
        <v>5588.1</v>
      </c>
      <c r="I64" s="77">
        <v>5587.8</v>
      </c>
      <c r="J64" s="77">
        <f t="shared" si="0"/>
        <v>100</v>
      </c>
    </row>
    <row r="65" spans="2:10" ht="33.75" customHeight="1">
      <c r="B65" s="37" t="s">
        <v>218</v>
      </c>
      <c r="C65" s="79" t="s">
        <v>184</v>
      </c>
      <c r="D65" s="86">
        <v>969</v>
      </c>
      <c r="E65" s="65">
        <v>503</v>
      </c>
      <c r="F65" s="66" t="s">
        <v>78</v>
      </c>
      <c r="G65" s="66"/>
      <c r="H65" s="67">
        <f>H66</f>
        <v>1133</v>
      </c>
      <c r="I65" s="67">
        <f>I66</f>
        <v>1132.3</v>
      </c>
      <c r="J65" s="80">
        <f t="shared" si="0"/>
        <v>99.9</v>
      </c>
    </row>
    <row r="66" spans="2:10" ht="18.75" customHeight="1">
      <c r="B66" s="16" t="s">
        <v>219</v>
      </c>
      <c r="C66" s="72" t="s">
        <v>156</v>
      </c>
      <c r="D66" s="87">
        <v>969</v>
      </c>
      <c r="E66" s="82">
        <v>503</v>
      </c>
      <c r="F66" s="83" t="s">
        <v>78</v>
      </c>
      <c r="G66" s="83" t="s">
        <v>157</v>
      </c>
      <c r="H66" s="76">
        <v>1133</v>
      </c>
      <c r="I66" s="77">
        <v>1132.3</v>
      </c>
      <c r="J66" s="77">
        <f t="shared" si="0"/>
        <v>99.9</v>
      </c>
    </row>
    <row r="67" spans="2:10" ht="28.5">
      <c r="B67" s="37" t="s">
        <v>220</v>
      </c>
      <c r="C67" s="63" t="s">
        <v>185</v>
      </c>
      <c r="D67" s="86">
        <v>969</v>
      </c>
      <c r="E67" s="65">
        <v>503</v>
      </c>
      <c r="F67" s="66" t="s">
        <v>79</v>
      </c>
      <c r="G67" s="66"/>
      <c r="H67" s="67">
        <f>H68</f>
        <v>33009.2</v>
      </c>
      <c r="I67" s="67">
        <f>I68</f>
        <v>33009.2</v>
      </c>
      <c r="J67" s="80">
        <f t="shared" si="0"/>
        <v>100</v>
      </c>
    </row>
    <row r="68" spans="2:10" ht="15">
      <c r="B68" s="16" t="s">
        <v>221</v>
      </c>
      <c r="C68" s="72" t="s">
        <v>156</v>
      </c>
      <c r="D68" s="87">
        <v>969</v>
      </c>
      <c r="E68" s="82">
        <v>503</v>
      </c>
      <c r="F68" s="83" t="s">
        <v>79</v>
      </c>
      <c r="G68" s="83" t="s">
        <v>157</v>
      </c>
      <c r="H68" s="76">
        <v>33009.2</v>
      </c>
      <c r="I68" s="78">
        <v>33009.2</v>
      </c>
      <c r="J68" s="77">
        <f t="shared" si="0"/>
        <v>100</v>
      </c>
    </row>
    <row r="69" spans="2:10" ht="28.5">
      <c r="B69" s="37" t="s">
        <v>222</v>
      </c>
      <c r="C69" s="63" t="s">
        <v>80</v>
      </c>
      <c r="D69" s="86">
        <v>969</v>
      </c>
      <c r="E69" s="65">
        <v>503</v>
      </c>
      <c r="F69" s="66" t="s">
        <v>81</v>
      </c>
      <c r="G69" s="66"/>
      <c r="H69" s="67">
        <f>H70</f>
        <v>160</v>
      </c>
      <c r="I69" s="67">
        <f>I70</f>
        <v>160</v>
      </c>
      <c r="J69" s="80">
        <f t="shared" si="0"/>
        <v>100</v>
      </c>
    </row>
    <row r="70" spans="2:10" ht="19.5" customHeight="1">
      <c r="B70" s="16" t="s">
        <v>223</v>
      </c>
      <c r="C70" s="72" t="s">
        <v>156</v>
      </c>
      <c r="D70" s="87">
        <v>969</v>
      </c>
      <c r="E70" s="82">
        <v>503</v>
      </c>
      <c r="F70" s="83" t="s">
        <v>81</v>
      </c>
      <c r="G70" s="83" t="s">
        <v>157</v>
      </c>
      <c r="H70" s="76">
        <v>160</v>
      </c>
      <c r="I70" s="77">
        <v>160</v>
      </c>
      <c r="J70" s="77">
        <f t="shared" si="0"/>
        <v>100</v>
      </c>
    </row>
    <row r="71" spans="2:10" ht="18.75" customHeight="1">
      <c r="B71" s="37" t="s">
        <v>224</v>
      </c>
      <c r="C71" s="63" t="s">
        <v>186</v>
      </c>
      <c r="D71" s="86">
        <v>969</v>
      </c>
      <c r="E71" s="65">
        <v>503</v>
      </c>
      <c r="F71" s="66" t="s">
        <v>187</v>
      </c>
      <c r="G71" s="66"/>
      <c r="H71" s="67">
        <f>H72</f>
        <v>240</v>
      </c>
      <c r="I71" s="67">
        <f>I72</f>
        <v>240</v>
      </c>
      <c r="J71" s="80">
        <f t="shared" si="0"/>
        <v>100</v>
      </c>
    </row>
    <row r="72" spans="2:10" ht="16.5" customHeight="1">
      <c r="B72" s="16" t="s">
        <v>225</v>
      </c>
      <c r="C72" s="72" t="s">
        <v>156</v>
      </c>
      <c r="D72" s="87">
        <v>969</v>
      </c>
      <c r="E72" s="82">
        <v>503</v>
      </c>
      <c r="F72" s="83" t="s">
        <v>187</v>
      </c>
      <c r="G72" s="83" t="s">
        <v>157</v>
      </c>
      <c r="H72" s="76">
        <v>240</v>
      </c>
      <c r="I72" s="77">
        <v>240</v>
      </c>
      <c r="J72" s="77">
        <f t="shared" si="0"/>
        <v>100</v>
      </c>
    </row>
    <row r="73" spans="2:10" ht="14.25">
      <c r="B73" s="37" t="s">
        <v>226</v>
      </c>
      <c r="C73" s="63" t="s">
        <v>188</v>
      </c>
      <c r="D73" s="86">
        <v>969</v>
      </c>
      <c r="E73" s="65">
        <v>503</v>
      </c>
      <c r="F73" s="66" t="s">
        <v>189</v>
      </c>
      <c r="G73" s="66"/>
      <c r="H73" s="67">
        <f>H74</f>
        <v>1262.3</v>
      </c>
      <c r="I73" s="67">
        <f>I74</f>
        <v>1261.5</v>
      </c>
      <c r="J73" s="80">
        <f t="shared" si="0"/>
        <v>99.9</v>
      </c>
    </row>
    <row r="74" spans="2:10" ht="15">
      <c r="B74" s="16" t="s">
        <v>227</v>
      </c>
      <c r="C74" s="72" t="s">
        <v>156</v>
      </c>
      <c r="D74" s="87">
        <v>969</v>
      </c>
      <c r="E74" s="82">
        <v>503</v>
      </c>
      <c r="F74" s="83" t="s">
        <v>189</v>
      </c>
      <c r="G74" s="83" t="s">
        <v>157</v>
      </c>
      <c r="H74" s="76">
        <v>1262.3</v>
      </c>
      <c r="I74" s="78">
        <v>1261.5</v>
      </c>
      <c r="J74" s="77">
        <f t="shared" si="0"/>
        <v>99.9</v>
      </c>
    </row>
    <row r="75" spans="2:10" ht="20.25" customHeight="1">
      <c r="B75" s="37" t="s">
        <v>228</v>
      </c>
      <c r="C75" s="63" t="s">
        <v>190</v>
      </c>
      <c r="D75" s="86">
        <v>969</v>
      </c>
      <c r="E75" s="65">
        <v>503</v>
      </c>
      <c r="F75" s="66" t="s">
        <v>191</v>
      </c>
      <c r="G75" s="66"/>
      <c r="H75" s="67">
        <f>H76</f>
        <v>100</v>
      </c>
      <c r="I75" s="80">
        <f>I76</f>
        <v>100</v>
      </c>
      <c r="J75" s="80">
        <f t="shared" si="0"/>
        <v>100</v>
      </c>
    </row>
    <row r="76" spans="2:10" ht="15">
      <c r="B76" s="16" t="s">
        <v>229</v>
      </c>
      <c r="C76" s="72" t="s">
        <v>156</v>
      </c>
      <c r="D76" s="87">
        <v>969</v>
      </c>
      <c r="E76" s="82">
        <v>503</v>
      </c>
      <c r="F76" s="83" t="s">
        <v>191</v>
      </c>
      <c r="G76" s="83" t="s">
        <v>157</v>
      </c>
      <c r="H76" s="76">
        <v>100</v>
      </c>
      <c r="I76" s="77">
        <v>100</v>
      </c>
      <c r="J76" s="77">
        <f t="shared" si="0"/>
        <v>100</v>
      </c>
    </row>
    <row r="77" spans="2:10" ht="59.25" customHeight="1">
      <c r="B77" s="37" t="s">
        <v>230</v>
      </c>
      <c r="C77" s="79" t="s">
        <v>192</v>
      </c>
      <c r="D77" s="86">
        <v>969</v>
      </c>
      <c r="E77" s="65">
        <v>503</v>
      </c>
      <c r="F77" s="66" t="s">
        <v>193</v>
      </c>
      <c r="G77" s="66"/>
      <c r="H77" s="67">
        <f>H78</f>
        <v>108</v>
      </c>
      <c r="I77" s="80">
        <f>I78</f>
        <v>108</v>
      </c>
      <c r="J77" s="80">
        <f t="shared" si="0"/>
        <v>100</v>
      </c>
    </row>
    <row r="78" spans="2:10" ht="15">
      <c r="B78" s="16" t="s">
        <v>231</v>
      </c>
      <c r="C78" s="72" t="s">
        <v>156</v>
      </c>
      <c r="D78" s="87">
        <v>969</v>
      </c>
      <c r="E78" s="82">
        <v>503</v>
      </c>
      <c r="F78" s="83" t="s">
        <v>194</v>
      </c>
      <c r="G78" s="83" t="s">
        <v>157</v>
      </c>
      <c r="H78" s="76">
        <v>108</v>
      </c>
      <c r="I78" s="77">
        <v>108</v>
      </c>
      <c r="J78" s="77">
        <f t="shared" si="0"/>
        <v>100</v>
      </c>
    </row>
    <row r="79" spans="2:10" ht="18" customHeight="1">
      <c r="B79" s="37" t="s">
        <v>232</v>
      </c>
      <c r="C79" s="63" t="s">
        <v>195</v>
      </c>
      <c r="D79" s="86">
        <v>969</v>
      </c>
      <c r="E79" s="65">
        <v>503</v>
      </c>
      <c r="F79" s="66" t="s">
        <v>82</v>
      </c>
      <c r="G79" s="66"/>
      <c r="H79" s="67">
        <f>H80</f>
        <v>3190.4</v>
      </c>
      <c r="I79" s="68">
        <f>I80</f>
        <v>3190.3</v>
      </c>
      <c r="J79" s="80">
        <f t="shared" si="0"/>
        <v>100</v>
      </c>
    </row>
    <row r="80" spans="2:10" ht="15">
      <c r="B80" s="16" t="s">
        <v>233</v>
      </c>
      <c r="C80" s="72" t="s">
        <v>156</v>
      </c>
      <c r="D80" s="87">
        <v>969</v>
      </c>
      <c r="E80" s="82">
        <v>503</v>
      </c>
      <c r="F80" s="83" t="s">
        <v>82</v>
      </c>
      <c r="G80" s="83" t="s">
        <v>157</v>
      </c>
      <c r="H80" s="76">
        <v>3190.4</v>
      </c>
      <c r="I80" s="78">
        <v>3190.3</v>
      </c>
      <c r="J80" s="77">
        <f t="shared" si="0"/>
        <v>100</v>
      </c>
    </row>
    <row r="81" spans="2:10" ht="14.25">
      <c r="B81" s="26"/>
      <c r="C81" s="89" t="s">
        <v>25</v>
      </c>
      <c r="D81" s="86">
        <v>969</v>
      </c>
      <c r="E81" s="65">
        <v>600</v>
      </c>
      <c r="F81" s="66"/>
      <c r="G81" s="66"/>
      <c r="H81" s="67">
        <f aca="true" t="shared" si="2" ref="H81:I83">H82</f>
        <v>17.5</v>
      </c>
      <c r="I81" s="67">
        <f t="shared" si="2"/>
        <v>16.8</v>
      </c>
      <c r="J81" s="80">
        <f t="shared" si="0"/>
        <v>96</v>
      </c>
    </row>
    <row r="82" spans="2:10" ht="15.75">
      <c r="B82" s="40" t="s">
        <v>128</v>
      </c>
      <c r="C82" s="63" t="s">
        <v>83</v>
      </c>
      <c r="D82" s="86">
        <v>969</v>
      </c>
      <c r="E82" s="65">
        <v>605</v>
      </c>
      <c r="F82" s="66" t="s">
        <v>84</v>
      </c>
      <c r="G82" s="66"/>
      <c r="H82" s="67">
        <f t="shared" si="2"/>
        <v>17.5</v>
      </c>
      <c r="I82" s="67">
        <f t="shared" si="2"/>
        <v>16.8</v>
      </c>
      <c r="J82" s="80">
        <f aca="true" t="shared" si="3" ref="J82:J124">ROUND(I82/H82*100,1)</f>
        <v>96</v>
      </c>
    </row>
    <row r="83" spans="2:10" ht="29.25" customHeight="1">
      <c r="B83" s="37" t="s">
        <v>129</v>
      </c>
      <c r="C83" s="63" t="s">
        <v>26</v>
      </c>
      <c r="D83" s="86">
        <v>969</v>
      </c>
      <c r="E83" s="65">
        <v>605</v>
      </c>
      <c r="F83" s="66" t="s">
        <v>84</v>
      </c>
      <c r="G83" s="66"/>
      <c r="H83" s="67">
        <f t="shared" si="2"/>
        <v>17.5</v>
      </c>
      <c r="I83" s="67">
        <f t="shared" si="2"/>
        <v>16.8</v>
      </c>
      <c r="J83" s="80">
        <f t="shared" si="3"/>
        <v>96</v>
      </c>
    </row>
    <row r="84" spans="2:10" ht="15">
      <c r="B84" s="16" t="s">
        <v>130</v>
      </c>
      <c r="C84" s="72" t="s">
        <v>156</v>
      </c>
      <c r="D84" s="87">
        <v>969</v>
      </c>
      <c r="E84" s="82">
        <v>605</v>
      </c>
      <c r="F84" s="83" t="s">
        <v>84</v>
      </c>
      <c r="G84" s="83" t="s">
        <v>157</v>
      </c>
      <c r="H84" s="76">
        <v>17.5</v>
      </c>
      <c r="I84" s="78">
        <v>16.8</v>
      </c>
      <c r="J84" s="77">
        <f t="shared" si="3"/>
        <v>96</v>
      </c>
    </row>
    <row r="85" spans="2:10" ht="15">
      <c r="B85" s="26"/>
      <c r="C85" s="89" t="s">
        <v>16</v>
      </c>
      <c r="D85" s="87">
        <v>969</v>
      </c>
      <c r="E85" s="65">
        <v>700</v>
      </c>
      <c r="F85" s="66"/>
      <c r="G85" s="66"/>
      <c r="H85" s="67">
        <f>H86</f>
        <v>1975.8</v>
      </c>
      <c r="I85" s="67">
        <f>I86</f>
        <v>1975.6999999999998</v>
      </c>
      <c r="J85" s="80">
        <f t="shared" si="3"/>
        <v>100</v>
      </c>
    </row>
    <row r="86" spans="2:10" ht="15.75">
      <c r="B86" s="41" t="s">
        <v>35</v>
      </c>
      <c r="C86" s="63" t="s">
        <v>17</v>
      </c>
      <c r="D86" s="86">
        <v>969</v>
      </c>
      <c r="E86" s="65">
        <v>707</v>
      </c>
      <c r="F86" s="66" t="s">
        <v>85</v>
      </c>
      <c r="G86" s="66"/>
      <c r="H86" s="67">
        <f>H87+H89+H92+H94+H96+H98</f>
        <v>1975.8</v>
      </c>
      <c r="I86" s="67">
        <f>I87+I89+I92+I94+I96+I98</f>
        <v>1975.6999999999998</v>
      </c>
      <c r="J86" s="80">
        <f t="shared" si="3"/>
        <v>100</v>
      </c>
    </row>
    <row r="87" spans="2:10" ht="28.5">
      <c r="B87" s="21" t="s">
        <v>36</v>
      </c>
      <c r="C87" s="63" t="s">
        <v>196</v>
      </c>
      <c r="D87" s="95">
        <v>969</v>
      </c>
      <c r="E87" s="66" t="s">
        <v>236</v>
      </c>
      <c r="F87" s="96" t="s">
        <v>85</v>
      </c>
      <c r="G87" s="96"/>
      <c r="H87" s="67">
        <f>H88</f>
        <v>802.5</v>
      </c>
      <c r="I87" s="67">
        <f>I88</f>
        <v>802.5</v>
      </c>
      <c r="J87" s="80">
        <f t="shared" si="3"/>
        <v>100</v>
      </c>
    </row>
    <row r="88" spans="2:10" ht="15">
      <c r="B88" s="22" t="s">
        <v>131</v>
      </c>
      <c r="C88" s="72" t="s">
        <v>156</v>
      </c>
      <c r="D88" s="97">
        <v>969</v>
      </c>
      <c r="E88" s="83" t="s">
        <v>236</v>
      </c>
      <c r="F88" s="98" t="s">
        <v>85</v>
      </c>
      <c r="G88" s="98" t="s">
        <v>157</v>
      </c>
      <c r="H88" s="76">
        <v>802.5</v>
      </c>
      <c r="I88" s="77">
        <v>802.5</v>
      </c>
      <c r="J88" s="77">
        <f t="shared" si="3"/>
        <v>100</v>
      </c>
    </row>
    <row r="89" spans="2:10" ht="33.75" customHeight="1">
      <c r="B89" s="21" t="s">
        <v>133</v>
      </c>
      <c r="C89" s="99" t="s">
        <v>197</v>
      </c>
      <c r="D89" s="95">
        <v>969</v>
      </c>
      <c r="E89" s="66" t="s">
        <v>236</v>
      </c>
      <c r="F89" s="96" t="s">
        <v>103</v>
      </c>
      <c r="G89" s="96"/>
      <c r="H89" s="67">
        <f>H90+H91</f>
        <v>332.7</v>
      </c>
      <c r="I89" s="67">
        <f>I90+I91</f>
        <v>332.6</v>
      </c>
      <c r="J89" s="80">
        <f t="shared" si="3"/>
        <v>100</v>
      </c>
    </row>
    <row r="90" spans="2:10" ht="21" customHeight="1">
      <c r="B90" s="22" t="s">
        <v>134</v>
      </c>
      <c r="C90" s="72" t="s">
        <v>198</v>
      </c>
      <c r="D90" s="97">
        <v>969</v>
      </c>
      <c r="E90" s="83" t="s">
        <v>236</v>
      </c>
      <c r="F90" s="98" t="s">
        <v>103</v>
      </c>
      <c r="G90" s="98" t="s">
        <v>162</v>
      </c>
      <c r="H90" s="76">
        <v>7.3</v>
      </c>
      <c r="I90" s="77">
        <v>7.3</v>
      </c>
      <c r="J90" s="77">
        <f t="shared" si="3"/>
        <v>100</v>
      </c>
    </row>
    <row r="91" spans="2:10" ht="21" customHeight="1">
      <c r="B91" s="22" t="s">
        <v>234</v>
      </c>
      <c r="C91" s="72" t="s">
        <v>156</v>
      </c>
      <c r="D91" s="97">
        <v>969</v>
      </c>
      <c r="E91" s="83" t="s">
        <v>236</v>
      </c>
      <c r="F91" s="98" t="s">
        <v>103</v>
      </c>
      <c r="G91" s="98" t="s">
        <v>157</v>
      </c>
      <c r="H91" s="76">
        <v>325.4</v>
      </c>
      <c r="I91" s="77">
        <v>325.3</v>
      </c>
      <c r="J91" s="77">
        <f t="shared" si="3"/>
        <v>100</v>
      </c>
    </row>
    <row r="92" spans="2:10" ht="31.5" customHeight="1">
      <c r="B92" s="21" t="s">
        <v>135</v>
      </c>
      <c r="C92" s="99" t="s">
        <v>199</v>
      </c>
      <c r="D92" s="95">
        <v>969</v>
      </c>
      <c r="E92" s="66" t="s">
        <v>236</v>
      </c>
      <c r="F92" s="96" t="s">
        <v>102</v>
      </c>
      <c r="G92" s="96"/>
      <c r="H92" s="67">
        <f>H93</f>
        <v>155</v>
      </c>
      <c r="I92" s="80">
        <f>I93</f>
        <v>155</v>
      </c>
      <c r="J92" s="80">
        <f t="shared" si="3"/>
        <v>100</v>
      </c>
    </row>
    <row r="93" spans="2:10" ht="18" customHeight="1">
      <c r="B93" s="22" t="s">
        <v>136</v>
      </c>
      <c r="C93" s="72" t="s">
        <v>156</v>
      </c>
      <c r="D93" s="97">
        <v>969</v>
      </c>
      <c r="E93" s="83" t="s">
        <v>236</v>
      </c>
      <c r="F93" s="98" t="s">
        <v>102</v>
      </c>
      <c r="G93" s="98" t="s">
        <v>157</v>
      </c>
      <c r="H93" s="76">
        <v>155</v>
      </c>
      <c r="I93" s="77">
        <v>155</v>
      </c>
      <c r="J93" s="77">
        <f t="shared" si="3"/>
        <v>100</v>
      </c>
    </row>
    <row r="94" spans="2:10" ht="32.25" customHeight="1">
      <c r="B94" s="21" t="s">
        <v>137</v>
      </c>
      <c r="C94" s="63" t="s">
        <v>200</v>
      </c>
      <c r="D94" s="95">
        <v>969</v>
      </c>
      <c r="E94" s="66" t="s">
        <v>236</v>
      </c>
      <c r="F94" s="96" t="s">
        <v>104</v>
      </c>
      <c r="G94" s="96"/>
      <c r="H94" s="67">
        <f>H95</f>
        <v>299</v>
      </c>
      <c r="I94" s="80">
        <f>I95</f>
        <v>299</v>
      </c>
      <c r="J94" s="80">
        <f t="shared" si="3"/>
        <v>100</v>
      </c>
    </row>
    <row r="95" spans="2:10" ht="15">
      <c r="B95" s="22" t="s">
        <v>138</v>
      </c>
      <c r="C95" s="72" t="s">
        <v>156</v>
      </c>
      <c r="D95" s="87">
        <v>969</v>
      </c>
      <c r="E95" s="82">
        <v>707</v>
      </c>
      <c r="F95" s="83" t="s">
        <v>104</v>
      </c>
      <c r="G95" s="83" t="s">
        <v>157</v>
      </c>
      <c r="H95" s="76">
        <v>299</v>
      </c>
      <c r="I95" s="77">
        <v>299</v>
      </c>
      <c r="J95" s="77">
        <f t="shared" si="3"/>
        <v>100</v>
      </c>
    </row>
    <row r="96" spans="2:10" ht="33.75" customHeight="1">
      <c r="B96" s="21" t="s">
        <v>139</v>
      </c>
      <c r="C96" s="63" t="s">
        <v>201</v>
      </c>
      <c r="D96" s="86">
        <v>969</v>
      </c>
      <c r="E96" s="65">
        <v>707</v>
      </c>
      <c r="F96" s="66" t="s">
        <v>101</v>
      </c>
      <c r="G96" s="66"/>
      <c r="H96" s="67">
        <f>H97</f>
        <v>200</v>
      </c>
      <c r="I96" s="80">
        <f>I97</f>
        <v>200</v>
      </c>
      <c r="J96" s="80">
        <f t="shared" si="3"/>
        <v>100</v>
      </c>
    </row>
    <row r="97" spans="2:10" ht="15">
      <c r="B97" s="22" t="s">
        <v>140</v>
      </c>
      <c r="C97" s="72" t="s">
        <v>156</v>
      </c>
      <c r="D97" s="87">
        <v>969</v>
      </c>
      <c r="E97" s="82">
        <v>707</v>
      </c>
      <c r="F97" s="83" t="s">
        <v>101</v>
      </c>
      <c r="G97" s="83" t="s">
        <v>157</v>
      </c>
      <c r="H97" s="76">
        <v>200</v>
      </c>
      <c r="I97" s="77">
        <v>200</v>
      </c>
      <c r="J97" s="77">
        <f aca="true" t="shared" si="4" ref="J97:J104">ROUND(I97/H97*100,1)</f>
        <v>100</v>
      </c>
    </row>
    <row r="98" spans="2:10" ht="30.75" customHeight="1">
      <c r="B98" s="21" t="s">
        <v>141</v>
      </c>
      <c r="C98" s="63" t="s">
        <v>202</v>
      </c>
      <c r="D98" s="86">
        <v>969</v>
      </c>
      <c r="E98" s="65">
        <v>707</v>
      </c>
      <c r="F98" s="66" t="s">
        <v>203</v>
      </c>
      <c r="G98" s="66"/>
      <c r="H98" s="67">
        <f>H99</f>
        <v>186.6</v>
      </c>
      <c r="I98" s="80">
        <f>I99</f>
        <v>186.6</v>
      </c>
      <c r="J98" s="80">
        <f t="shared" si="4"/>
        <v>100</v>
      </c>
    </row>
    <row r="99" spans="2:10" ht="15">
      <c r="B99" s="22" t="s">
        <v>142</v>
      </c>
      <c r="C99" s="72" t="s">
        <v>156</v>
      </c>
      <c r="D99" s="87">
        <v>969</v>
      </c>
      <c r="E99" s="82">
        <v>707</v>
      </c>
      <c r="F99" s="83" t="s">
        <v>203</v>
      </c>
      <c r="G99" s="83" t="s">
        <v>157</v>
      </c>
      <c r="H99" s="76">
        <v>186.6</v>
      </c>
      <c r="I99" s="77">
        <v>186.6</v>
      </c>
      <c r="J99" s="77">
        <f t="shared" si="4"/>
        <v>100</v>
      </c>
    </row>
    <row r="100" spans="2:10" ht="12.75">
      <c r="B100" s="26"/>
      <c r="C100" s="89" t="s">
        <v>86</v>
      </c>
      <c r="D100" s="100">
        <v>969</v>
      </c>
      <c r="E100" s="101">
        <v>800</v>
      </c>
      <c r="F100" s="102"/>
      <c r="G100" s="102"/>
      <c r="H100" s="103">
        <f>H101+H104</f>
        <v>10018.900000000001</v>
      </c>
      <c r="I100" s="103">
        <f>I101+I104</f>
        <v>10018.300000000001</v>
      </c>
      <c r="J100" s="104">
        <f t="shared" si="4"/>
        <v>100</v>
      </c>
    </row>
    <row r="101" spans="2:10" ht="15.75">
      <c r="B101" s="38" t="s">
        <v>37</v>
      </c>
      <c r="C101" s="63" t="s">
        <v>18</v>
      </c>
      <c r="D101" s="86">
        <v>969</v>
      </c>
      <c r="E101" s="65">
        <v>801</v>
      </c>
      <c r="F101" s="66" t="s">
        <v>204</v>
      </c>
      <c r="G101" s="66"/>
      <c r="H101" s="67">
        <f>H102</f>
        <v>9358.7</v>
      </c>
      <c r="I101" s="67">
        <f>I102</f>
        <v>9358.1</v>
      </c>
      <c r="J101" s="80">
        <f t="shared" si="4"/>
        <v>100</v>
      </c>
    </row>
    <row r="102" spans="2:10" ht="28.5">
      <c r="B102" s="21" t="s">
        <v>38</v>
      </c>
      <c r="C102" s="63" t="s">
        <v>87</v>
      </c>
      <c r="D102" s="86">
        <v>969</v>
      </c>
      <c r="E102" s="65">
        <v>801</v>
      </c>
      <c r="F102" s="66" t="s">
        <v>204</v>
      </c>
      <c r="G102" s="66"/>
      <c r="H102" s="105">
        <f>H103</f>
        <v>9358.7</v>
      </c>
      <c r="I102" s="105">
        <f>I103</f>
        <v>9358.1</v>
      </c>
      <c r="J102" s="104">
        <f t="shared" si="4"/>
        <v>100</v>
      </c>
    </row>
    <row r="103" spans="2:10" ht="15">
      <c r="B103" s="22" t="s">
        <v>48</v>
      </c>
      <c r="C103" s="72" t="s">
        <v>156</v>
      </c>
      <c r="D103" s="87">
        <v>969</v>
      </c>
      <c r="E103" s="82">
        <v>801</v>
      </c>
      <c r="F103" s="83" t="s">
        <v>204</v>
      </c>
      <c r="G103" s="83" t="s">
        <v>157</v>
      </c>
      <c r="H103" s="76">
        <v>9358.7</v>
      </c>
      <c r="I103" s="77">
        <v>9358.1</v>
      </c>
      <c r="J103" s="106">
        <f t="shared" si="4"/>
        <v>100</v>
      </c>
    </row>
    <row r="104" spans="2:10" ht="15.75">
      <c r="B104" s="41" t="s">
        <v>39</v>
      </c>
      <c r="C104" s="63" t="s">
        <v>205</v>
      </c>
      <c r="D104" s="86">
        <v>969</v>
      </c>
      <c r="E104" s="65">
        <v>804</v>
      </c>
      <c r="F104" s="66" t="s">
        <v>203</v>
      </c>
      <c r="G104" s="66"/>
      <c r="H104" s="67">
        <f>H105</f>
        <v>660.2</v>
      </c>
      <c r="I104" s="67">
        <f>I105</f>
        <v>660.2</v>
      </c>
      <c r="J104" s="80">
        <f t="shared" si="4"/>
        <v>100</v>
      </c>
    </row>
    <row r="105" spans="2:10" ht="30">
      <c r="B105" s="22" t="s">
        <v>40</v>
      </c>
      <c r="C105" s="72" t="s">
        <v>202</v>
      </c>
      <c r="D105" s="87">
        <v>969</v>
      </c>
      <c r="E105" s="82">
        <v>804</v>
      </c>
      <c r="F105" s="83" t="s">
        <v>203</v>
      </c>
      <c r="G105" s="83"/>
      <c r="H105" s="76">
        <f>H106</f>
        <v>660.2</v>
      </c>
      <c r="I105" s="76">
        <f>I106</f>
        <v>660.2</v>
      </c>
      <c r="J105" s="77">
        <f t="shared" si="3"/>
        <v>100</v>
      </c>
    </row>
    <row r="106" spans="2:10" ht="15">
      <c r="B106" s="22" t="s">
        <v>132</v>
      </c>
      <c r="C106" s="72" t="s">
        <v>156</v>
      </c>
      <c r="D106" s="87">
        <v>969</v>
      </c>
      <c r="E106" s="82">
        <v>804</v>
      </c>
      <c r="F106" s="83" t="s">
        <v>203</v>
      </c>
      <c r="G106" s="83" t="s">
        <v>157</v>
      </c>
      <c r="H106" s="76">
        <v>660.2</v>
      </c>
      <c r="I106" s="77">
        <v>660.2</v>
      </c>
      <c r="J106" s="77">
        <f t="shared" si="3"/>
        <v>100</v>
      </c>
    </row>
    <row r="107" spans="2:10" ht="14.25">
      <c r="B107" s="26"/>
      <c r="C107" s="89" t="s">
        <v>19</v>
      </c>
      <c r="D107" s="64">
        <v>969</v>
      </c>
      <c r="E107" s="65">
        <v>1000</v>
      </c>
      <c r="F107" s="66"/>
      <c r="G107" s="66"/>
      <c r="H107" s="67">
        <f>H108</f>
        <v>15201.600000000002</v>
      </c>
      <c r="I107" s="67">
        <f>I108</f>
        <v>14037.5</v>
      </c>
      <c r="J107" s="80">
        <f t="shared" si="3"/>
        <v>92.3</v>
      </c>
    </row>
    <row r="108" spans="2:10" ht="15.75">
      <c r="B108" s="40" t="s">
        <v>44</v>
      </c>
      <c r="C108" s="63" t="s">
        <v>20</v>
      </c>
      <c r="D108" s="64">
        <v>969</v>
      </c>
      <c r="E108" s="65">
        <v>1004</v>
      </c>
      <c r="F108" s="66"/>
      <c r="G108" s="66"/>
      <c r="H108" s="67">
        <f>H109+H112+H114</f>
        <v>15201.600000000002</v>
      </c>
      <c r="I108" s="67">
        <f>I109+I112+I114</f>
        <v>14037.5</v>
      </c>
      <c r="J108" s="80">
        <f t="shared" si="3"/>
        <v>92.3</v>
      </c>
    </row>
    <row r="109" spans="2:10" ht="15.75">
      <c r="B109" s="41" t="s">
        <v>45</v>
      </c>
      <c r="C109" s="63" t="s">
        <v>88</v>
      </c>
      <c r="D109" s="64">
        <v>969</v>
      </c>
      <c r="E109" s="65">
        <v>1004</v>
      </c>
      <c r="F109" s="66" t="s">
        <v>89</v>
      </c>
      <c r="G109" s="66"/>
      <c r="H109" s="67">
        <f>H110+H111</f>
        <v>3255.6</v>
      </c>
      <c r="I109" s="67">
        <f>I110+I111</f>
        <v>3203.6</v>
      </c>
      <c r="J109" s="80">
        <f t="shared" si="3"/>
        <v>98.4</v>
      </c>
    </row>
    <row r="110" spans="2:10" ht="30">
      <c r="B110" s="28" t="s">
        <v>49</v>
      </c>
      <c r="C110" s="72" t="s">
        <v>67</v>
      </c>
      <c r="D110" s="81">
        <v>969</v>
      </c>
      <c r="E110" s="82">
        <v>1004</v>
      </c>
      <c r="F110" s="83" t="s">
        <v>89</v>
      </c>
      <c r="G110" s="83" t="s">
        <v>68</v>
      </c>
      <c r="H110" s="76">
        <v>3163.6</v>
      </c>
      <c r="I110" s="77">
        <v>3111.7</v>
      </c>
      <c r="J110" s="77">
        <f t="shared" si="3"/>
        <v>98.4</v>
      </c>
    </row>
    <row r="111" spans="2:10" ht="15.75">
      <c r="B111" s="28" t="s">
        <v>235</v>
      </c>
      <c r="C111" s="72" t="s">
        <v>153</v>
      </c>
      <c r="D111" s="81">
        <v>969</v>
      </c>
      <c r="E111" s="82">
        <v>1004</v>
      </c>
      <c r="F111" s="83" t="s">
        <v>89</v>
      </c>
      <c r="G111" s="83" t="s">
        <v>154</v>
      </c>
      <c r="H111" s="76">
        <v>92</v>
      </c>
      <c r="I111" s="77">
        <v>91.9</v>
      </c>
      <c r="J111" s="77">
        <f t="shared" si="3"/>
        <v>99.9</v>
      </c>
    </row>
    <row r="112" spans="2:10" ht="14.25">
      <c r="B112" s="21" t="s">
        <v>47</v>
      </c>
      <c r="C112" s="63" t="s">
        <v>90</v>
      </c>
      <c r="D112" s="64">
        <v>969</v>
      </c>
      <c r="E112" s="65">
        <v>1004</v>
      </c>
      <c r="F112" s="66" t="s">
        <v>91</v>
      </c>
      <c r="G112" s="66"/>
      <c r="H112" s="67">
        <f>H113</f>
        <v>8601.2</v>
      </c>
      <c r="I112" s="67">
        <f>I113</f>
        <v>7932.8</v>
      </c>
      <c r="J112" s="80">
        <f t="shared" si="3"/>
        <v>92.2</v>
      </c>
    </row>
    <row r="113" spans="2:10" ht="30">
      <c r="B113" s="22" t="s">
        <v>50</v>
      </c>
      <c r="C113" s="72" t="s">
        <v>67</v>
      </c>
      <c r="D113" s="81">
        <v>969</v>
      </c>
      <c r="E113" s="82">
        <v>1004</v>
      </c>
      <c r="F113" s="83" t="s">
        <v>91</v>
      </c>
      <c r="G113" s="83" t="s">
        <v>68</v>
      </c>
      <c r="H113" s="76">
        <v>8601.2</v>
      </c>
      <c r="I113" s="77">
        <v>7932.8</v>
      </c>
      <c r="J113" s="77">
        <f t="shared" si="3"/>
        <v>92.2</v>
      </c>
    </row>
    <row r="114" spans="2:10" ht="14.25">
      <c r="B114" s="42" t="s">
        <v>207</v>
      </c>
      <c r="C114" s="90" t="s">
        <v>92</v>
      </c>
      <c r="D114" s="107">
        <v>969</v>
      </c>
      <c r="E114" s="108">
        <v>1004</v>
      </c>
      <c r="F114" s="109" t="s">
        <v>93</v>
      </c>
      <c r="G114" s="109"/>
      <c r="H114" s="110">
        <f>H115</f>
        <v>3344.8</v>
      </c>
      <c r="I114" s="110">
        <f>I115</f>
        <v>2901.1</v>
      </c>
      <c r="J114" s="80">
        <f t="shared" si="3"/>
        <v>86.7</v>
      </c>
    </row>
    <row r="115" spans="2:10" ht="30" customHeight="1">
      <c r="B115" s="29" t="s">
        <v>208</v>
      </c>
      <c r="C115" s="72" t="s">
        <v>67</v>
      </c>
      <c r="D115" s="111">
        <v>969</v>
      </c>
      <c r="E115" s="112">
        <v>1004</v>
      </c>
      <c r="F115" s="113" t="s">
        <v>93</v>
      </c>
      <c r="G115" s="113" t="s">
        <v>68</v>
      </c>
      <c r="H115" s="114">
        <v>3344.8</v>
      </c>
      <c r="I115" s="77">
        <v>2901.1</v>
      </c>
      <c r="J115" s="77">
        <f t="shared" si="3"/>
        <v>86.7</v>
      </c>
    </row>
    <row r="116" spans="2:10" ht="14.25">
      <c r="B116" s="30"/>
      <c r="C116" s="115" t="s">
        <v>94</v>
      </c>
      <c r="D116" s="86">
        <v>969</v>
      </c>
      <c r="E116" s="65">
        <v>1100</v>
      </c>
      <c r="F116" s="66"/>
      <c r="G116" s="66"/>
      <c r="H116" s="67">
        <f aca="true" t="shared" si="5" ref="H116:I118">H117</f>
        <v>1465</v>
      </c>
      <c r="I116" s="67">
        <f t="shared" si="5"/>
        <v>1465</v>
      </c>
      <c r="J116" s="80">
        <f t="shared" si="3"/>
        <v>100</v>
      </c>
    </row>
    <row r="117" spans="2:10" ht="15.75">
      <c r="B117" s="35" t="s">
        <v>46</v>
      </c>
      <c r="C117" s="94" t="s">
        <v>41</v>
      </c>
      <c r="D117" s="116">
        <v>969</v>
      </c>
      <c r="E117" s="70">
        <v>1102</v>
      </c>
      <c r="F117" s="71" t="s">
        <v>209</v>
      </c>
      <c r="G117" s="71"/>
      <c r="H117" s="67">
        <f t="shared" si="5"/>
        <v>1465</v>
      </c>
      <c r="I117" s="67">
        <f t="shared" si="5"/>
        <v>1465</v>
      </c>
      <c r="J117" s="80">
        <f t="shared" si="3"/>
        <v>100</v>
      </c>
    </row>
    <row r="118" spans="2:10" ht="30">
      <c r="B118" s="24" t="s">
        <v>47</v>
      </c>
      <c r="C118" s="72" t="s">
        <v>95</v>
      </c>
      <c r="D118" s="92">
        <v>969</v>
      </c>
      <c r="E118" s="74">
        <v>1102</v>
      </c>
      <c r="F118" s="75" t="s">
        <v>209</v>
      </c>
      <c r="G118" s="75"/>
      <c r="H118" s="76">
        <f t="shared" si="5"/>
        <v>1465</v>
      </c>
      <c r="I118" s="76">
        <f t="shared" si="5"/>
        <v>1465</v>
      </c>
      <c r="J118" s="77">
        <f t="shared" si="3"/>
        <v>100</v>
      </c>
    </row>
    <row r="119" spans="2:10" ht="15">
      <c r="B119" s="31" t="s">
        <v>50</v>
      </c>
      <c r="C119" s="72" t="s">
        <v>156</v>
      </c>
      <c r="D119" s="87">
        <v>969</v>
      </c>
      <c r="E119" s="82">
        <v>1102</v>
      </c>
      <c r="F119" s="75" t="s">
        <v>209</v>
      </c>
      <c r="G119" s="83" t="s">
        <v>157</v>
      </c>
      <c r="H119" s="76">
        <v>1465</v>
      </c>
      <c r="I119" s="76">
        <v>1465</v>
      </c>
      <c r="J119" s="77">
        <f t="shared" si="3"/>
        <v>100</v>
      </c>
    </row>
    <row r="120" spans="2:10" ht="14.25">
      <c r="B120" s="30"/>
      <c r="C120" s="63" t="s">
        <v>42</v>
      </c>
      <c r="D120" s="86">
        <v>969</v>
      </c>
      <c r="E120" s="65">
        <v>1202</v>
      </c>
      <c r="F120" s="66"/>
      <c r="G120" s="66"/>
      <c r="H120" s="67">
        <f>H122</f>
        <v>380.9</v>
      </c>
      <c r="I120" s="67">
        <f>I122</f>
        <v>378.7</v>
      </c>
      <c r="J120" s="80">
        <f t="shared" si="3"/>
        <v>99.4</v>
      </c>
    </row>
    <row r="121" spans="2:10" s="4" customFormat="1" ht="14.25" customHeight="1">
      <c r="B121" s="41" t="s">
        <v>206</v>
      </c>
      <c r="C121" s="94" t="s">
        <v>143</v>
      </c>
      <c r="D121" s="86">
        <v>969</v>
      </c>
      <c r="E121" s="65">
        <v>1202</v>
      </c>
      <c r="F121" s="66" t="s">
        <v>73</v>
      </c>
      <c r="G121" s="66"/>
      <c r="H121" s="67">
        <f>H122</f>
        <v>380.9</v>
      </c>
      <c r="I121" s="67">
        <f>I122</f>
        <v>378.7</v>
      </c>
      <c r="J121" s="80">
        <f t="shared" si="3"/>
        <v>99.4</v>
      </c>
    </row>
    <row r="122" spans="2:10" ht="18.75" customHeight="1">
      <c r="B122" s="22" t="s">
        <v>207</v>
      </c>
      <c r="C122" s="72" t="s">
        <v>210</v>
      </c>
      <c r="D122" s="87">
        <v>969</v>
      </c>
      <c r="E122" s="82">
        <v>1202</v>
      </c>
      <c r="F122" s="83" t="s">
        <v>73</v>
      </c>
      <c r="G122" s="83"/>
      <c r="H122" s="76">
        <f>H123</f>
        <v>380.9</v>
      </c>
      <c r="I122" s="76">
        <f>I123</f>
        <v>378.7</v>
      </c>
      <c r="J122" s="77">
        <f t="shared" si="3"/>
        <v>99.4</v>
      </c>
    </row>
    <row r="123" spans="2:10" ht="15">
      <c r="B123" s="22" t="s">
        <v>208</v>
      </c>
      <c r="C123" s="72" t="s">
        <v>156</v>
      </c>
      <c r="D123" s="87">
        <v>969</v>
      </c>
      <c r="E123" s="82">
        <v>1202</v>
      </c>
      <c r="F123" s="83" t="s">
        <v>73</v>
      </c>
      <c r="G123" s="83" t="s">
        <v>157</v>
      </c>
      <c r="H123" s="76">
        <v>380.9</v>
      </c>
      <c r="I123" s="77">
        <v>378.7</v>
      </c>
      <c r="J123" s="77">
        <f t="shared" si="3"/>
        <v>99.4</v>
      </c>
    </row>
    <row r="124" spans="2:10" ht="14.25">
      <c r="B124" s="43"/>
      <c r="C124" s="52" t="s">
        <v>96</v>
      </c>
      <c r="D124" s="52"/>
      <c r="E124" s="53"/>
      <c r="F124" s="54"/>
      <c r="G124" s="54"/>
      <c r="H124" s="55">
        <f>H9+H27</f>
        <v>118778.70000000001</v>
      </c>
      <c r="I124" s="55">
        <f>I9+I27</f>
        <v>117596.29999999999</v>
      </c>
      <c r="J124" s="56">
        <f t="shared" si="3"/>
        <v>99</v>
      </c>
    </row>
    <row r="131" spans="4:5" ht="12.75">
      <c r="D131" s="45"/>
      <c r="E131" s="45"/>
    </row>
    <row r="133" ht="15">
      <c r="C133" s="44"/>
    </row>
  </sheetData>
  <sheetProtection/>
  <mergeCells count="9">
    <mergeCell ref="J7:J8"/>
    <mergeCell ref="F7:F8"/>
    <mergeCell ref="G7:G8"/>
    <mergeCell ref="H7:H8"/>
    <mergeCell ref="I7:I8"/>
    <mergeCell ref="B7:B8"/>
    <mergeCell ref="C7:C8"/>
    <mergeCell ref="D7:D8"/>
    <mergeCell ref="E7:E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ksenia</cp:lastModifiedBy>
  <cp:lastPrinted>2014-04-25T10:52:01Z</cp:lastPrinted>
  <dcterms:created xsi:type="dcterms:W3CDTF">1996-10-08T23:32:33Z</dcterms:created>
  <dcterms:modified xsi:type="dcterms:W3CDTF">2014-05-06T12:58:54Z</dcterms:modified>
  <cp:category/>
  <cp:version/>
  <cp:contentType/>
  <cp:contentStatus/>
</cp:coreProperties>
</file>