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2" activeTab="2"/>
  </bookViews>
  <sheets>
    <sheet name="Подготовка" sheetId="1" r:id="rId1"/>
    <sheet name="Лист1" sheetId="2" r:id="rId2"/>
    <sheet name="ПРОЕКТ  Окончат." sheetId="3" r:id="rId3"/>
  </sheets>
  <definedNames/>
  <calcPr fullCalcOnLoad="1"/>
</workbook>
</file>

<file path=xl/sharedStrings.xml><?xml version="1.0" encoding="utf-8"?>
<sst xmlns="http://schemas.openxmlformats.org/spreadsheetml/2006/main" count="416" uniqueCount="218">
  <si>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</si>
  <si>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</si>
  <si>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</si>
  <si>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</si>
  <si>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</si>
  <si>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</si>
  <si>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</si>
  <si>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</si>
  <si>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</si>
  <si>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</si>
  <si>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</si>
  <si>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</si>
  <si>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</si>
  <si>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</si>
  <si>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</si>
  <si>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</si>
  <si>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</si>
  <si>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</si>
  <si>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</si>
  <si>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</si>
  <si>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</si>
  <si>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</si>
  <si>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</si>
  <si>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</si>
  <si>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</si>
  <si>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</si>
  <si>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</si>
  <si>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</si>
  <si>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</si>
  <si>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</si>
  <si>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</si>
  <si>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</si>
  <si>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</si>
  <si>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</si>
  <si>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</si>
  <si>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</si>
  <si>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</si>
  <si>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</si>
  <si>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</si>
  <si>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</si>
  <si>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</si>
  <si>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</si>
  <si>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</si>
  <si>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</si>
  <si>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</si>
  <si>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</si>
  <si>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</si>
  <si>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Раздел и подраздел</t>
  </si>
  <si>
    <t>Вид расходов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</si>
  <si>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</si>
  <si>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</si>
  <si>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</si>
  <si>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002 01 00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</si>
  <si>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</si>
  <si>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002 03 01</t>
  </si>
  <si>
    <t xml:space="preserve">Компенсация расходов депутатам, осуществляющим свои полномочия на непостоянной основе </t>
  </si>
  <si>
    <t>002 03 02</t>
  </si>
  <si>
    <t>Аппарат представительного органа муниципального образования</t>
  </si>
  <si>
    <t>002 04 00</t>
  </si>
  <si>
    <t>Членские взносы в Совет муниципальных образований Санкт-Петербурга</t>
  </si>
  <si>
    <t>092 03 01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</si>
  <si>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</si>
  <si>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</si>
  <si>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</si>
  <si>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</si>
  <si>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</si>
  <si>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</si>
  <si>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</si>
  <si>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</si>
  <si>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</si>
  <si>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</si>
  <si>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</si>
  <si>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</si>
  <si>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</si>
  <si>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</si>
  <si>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</si>
  <si>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</si>
  <si>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</si>
  <si>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</si>
  <si>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</si>
  <si>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</si>
  <si>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</si>
  <si>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</si>
  <si>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</si>
  <si>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</si>
  <si>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</si>
  <si>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</si>
  <si>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</si>
  <si>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</si>
  <si>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</si>
  <si>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</si>
  <si>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</si>
  <si>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</si>
  <si>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</si>
  <si>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</si>
  <si>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</si>
  <si>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</si>
  <si>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</si>
  <si>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</si>
  <si>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</si>
  <si>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</si>
  <si>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</si>
  <si>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</si>
  <si>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</si>
  <si>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</si>
  <si>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</si>
  <si>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</si>
  <si>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</si>
  <si>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</si>
  <si>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</si>
  <si>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</si>
  <si>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</si>
  <si>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</si>
  <si>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</si>
  <si>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</si>
  <si>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</si>
  <si>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</si>
  <si>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</si>
  <si>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</si>
  <si>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</si>
  <si>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</si>
  <si>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</si>
  <si>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</si>
  <si>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</si>
  <si>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</si>
  <si>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</si>
  <si>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</si>
  <si>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</si>
  <si>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</si>
  <si>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</si>
  <si>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</si>
  <si>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</si>
  <si>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</si>
  <si>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</si>
  <si>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</si>
  <si>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</si>
  <si>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</si>
  <si>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</si>
  <si>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</si>
  <si>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</si>
  <si>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</si>
  <si>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</si>
  <si>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</si>
  <si>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</si>
  <si>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>630</t>
  </si>
  <si>
    <t>810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</si>
  <si>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</si>
  <si>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</si>
  <si>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</si>
  <si>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</si>
  <si>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</si>
  <si>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</si>
  <si>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</si>
  <si>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К проекту бюджета на 2013 год 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</si>
  <si>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</si>
  <si>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</si>
  <si>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</si>
  <si>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</si>
  <si>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</si>
  <si>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</si>
  <si>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</si>
  <si>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</si>
  <si>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</si>
  <si>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</si>
  <si>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</si>
  <si>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</si>
  <si>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</si>
  <si>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</si>
  <si>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</si>
  <si>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</si>
  <si>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</si>
  <si>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</si>
  <si>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</si>
  <si>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</si>
  <si>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</si>
  <si>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</si>
  <si>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</si>
  <si>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</si>
  <si>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</si>
  <si>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</si>
  <si>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</si>
  <si>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</si>
  <si>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</si>
  <si>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</si>
  <si>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</si>
  <si>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</si>
  <si>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</si>
  <si>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</si>
  <si>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</si>
  <si>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</si>
  <si>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</si>
  <si>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</si>
  <si>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</si>
  <si>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</si>
  <si>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</si>
  <si>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</si>
  <si>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</si>
  <si>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</si>
  <si>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</si>
  <si>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</si>
  <si>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</si>
  <si>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</si>
  <si>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</si>
  <si>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</si>
  <si>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</si>
  <si>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</si>
  <si>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</si>
  <si>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</si>
  <si>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</si>
  <si>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</si>
  <si>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</si>
  <si>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</si>
  <si>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</si>
  <si>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>002 08 02</t>
  </si>
  <si>
    <t xml:space="preserve">         Приложение № 3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</si>
  <si>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</si>
  <si>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</si>
  <si>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ПРОЕКТ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</si>
</sst>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0"/>
    </font>
    <font>
      <sz val="10"/>
      <color indexed="53"/>
      <name val="Arial"/>
      <family val="0"/>
    </font>
    <font>
      <sz val="12"/>
      <color indexed="10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3" fontId="10" fillId="0" borderId="15" xfId="0" applyNumberFormat="1" applyFont="1" applyBorder="1" applyAlignment="1">
      <alignment horizontal="center" vertical="justify"/>
    </xf>
    <xf numFmtId="49" fontId="10" fillId="0" borderId="15" xfId="0" applyNumberFormat="1" applyFont="1" applyBorder="1" applyAlignment="1">
      <alignment horizontal="center" vertical="justify"/>
    </xf>
    <xf numFmtId="172" fontId="10" fillId="0" borderId="16" xfId="0" applyNumberFormat="1" applyFont="1" applyBorder="1" applyAlignment="1">
      <alignment horizontal="right" vertical="justify"/>
    </xf>
    <xf numFmtId="173" fontId="9" fillId="0" borderId="17" xfId="0" applyNumberFormat="1" applyFont="1" applyBorder="1" applyAlignment="1">
      <alignment horizontal="center" vertical="justify"/>
    </xf>
    <xf numFmtId="49" fontId="9" fillId="0" borderId="15" xfId="0" applyNumberFormat="1" applyFont="1" applyBorder="1" applyAlignment="1">
      <alignment horizontal="center" vertical="justify"/>
    </xf>
    <xf numFmtId="172" fontId="9" fillId="0" borderId="16" xfId="0" applyNumberFormat="1" applyFont="1" applyBorder="1" applyAlignment="1">
      <alignment horizontal="right" vertical="justify"/>
    </xf>
    <xf numFmtId="173" fontId="10" fillId="0" borderId="17" xfId="0" applyNumberFormat="1" applyFont="1" applyBorder="1" applyAlignment="1">
      <alignment horizontal="center" vertical="justify"/>
    </xf>
    <xf numFmtId="49" fontId="0" fillId="0" borderId="15" xfId="0" applyNumberFormat="1" applyFont="1" applyBorder="1" applyAlignment="1">
      <alignment horizontal="center" vertical="justify"/>
    </xf>
    <xf numFmtId="172" fontId="1" fillId="0" borderId="16" xfId="0" applyNumberFormat="1" applyFont="1" applyBorder="1" applyAlignment="1">
      <alignment horizontal="right" vertical="justify"/>
    </xf>
    <xf numFmtId="0" fontId="0" fillId="0" borderId="18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0" fillId="0" borderId="16" xfId="0" applyNumberFormat="1" applyBorder="1" applyAlignment="1">
      <alignment/>
    </xf>
    <xf numFmtId="172" fontId="8" fillId="0" borderId="16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172" fontId="0" fillId="0" borderId="21" xfId="0" applyNumberFormat="1" applyBorder="1" applyAlignment="1">
      <alignment/>
    </xf>
    <xf numFmtId="172" fontId="8" fillId="0" borderId="21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172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72" fontId="1" fillId="0" borderId="13" xfId="0" applyNumberFormat="1" applyFont="1" applyFill="1" applyBorder="1" applyAlignment="1">
      <alignment/>
    </xf>
    <xf numFmtId="2" fontId="3" fillId="0" borderId="22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72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5" fillId="0" borderId="25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0" fillId="0" borderId="25" xfId="0" applyBorder="1" applyAlignment="1">
      <alignment/>
    </xf>
    <xf numFmtId="0" fontId="7" fillId="0" borderId="25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5" xfId="0" applyNumberFormat="1" applyFont="1" applyBorder="1" applyAlignment="1">
      <alignment wrapText="1"/>
    </xf>
    <xf numFmtId="0" fontId="3" fillId="0" borderId="28" xfId="0" applyFont="1" applyBorder="1" applyAlignment="1">
      <alignment/>
    </xf>
    <xf numFmtId="172" fontId="3" fillId="0" borderId="29" xfId="0" applyNumberFormat="1" applyFont="1" applyBorder="1" applyAlignment="1">
      <alignment/>
    </xf>
    <xf numFmtId="172" fontId="3" fillId="0" borderId="3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72" fontId="4" fillId="0" borderId="13" xfId="0" applyNumberFormat="1" applyFont="1" applyBorder="1" applyAlignment="1">
      <alignment horizontal="right" vertical="justify"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32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8" fillId="0" borderId="34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8" fillId="0" borderId="38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5" xfId="0" applyFont="1" applyBorder="1" applyAlignment="1">
      <alignment wrapText="1"/>
    </xf>
    <xf numFmtId="0" fontId="15" fillId="0" borderId="13" xfId="0" applyFont="1" applyBorder="1" applyAlignment="1">
      <alignment/>
    </xf>
    <xf numFmtId="172" fontId="33" fillId="0" borderId="21" xfId="0" applyNumberFormat="1" applyFont="1" applyBorder="1" applyAlignment="1">
      <alignment/>
    </xf>
    <xf numFmtId="172" fontId="15" fillId="0" borderId="21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72" fontId="0" fillId="0" borderId="0" xfId="0" applyNumberFormat="1" applyAlignment="1">
      <alignment/>
    </xf>
    <xf numFmtId="172" fontId="9" fillId="0" borderId="16" xfId="0" applyNumberFormat="1" applyFont="1" applyBorder="1" applyAlignment="1">
      <alignment horizontal="right" vertical="justify"/>
    </xf>
    <xf numFmtId="172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172" fontId="8" fillId="0" borderId="36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39" xfId="0" applyFont="1" applyBorder="1" applyAlignment="1">
      <alignment horizontal="center" vertical="justify" wrapText="1"/>
    </xf>
    <xf numFmtId="0" fontId="10" fillId="0" borderId="39" xfId="0" applyFont="1" applyBorder="1" applyAlignment="1">
      <alignment horizontal="center" vertical="justify" wrapText="1"/>
    </xf>
    <xf numFmtId="0" fontId="9" fillId="0" borderId="17" xfId="0" applyNumberFormat="1" applyFont="1" applyBorder="1" applyAlignment="1">
      <alignment horizontal="center" vertical="justify" wrapText="1"/>
    </xf>
    <xf numFmtId="0" fontId="10" fillId="0" borderId="15" xfId="0" applyNumberFormat="1" applyFont="1" applyBorder="1" applyAlignment="1">
      <alignment horizontal="center" vertical="justify" wrapText="1"/>
    </xf>
    <xf numFmtId="0" fontId="10" fillId="0" borderId="40" xfId="0" applyNumberFormat="1" applyFont="1" applyBorder="1" applyAlignment="1">
      <alignment horizontal="center" vertical="justify" wrapText="1"/>
    </xf>
    <xf numFmtId="0" fontId="9" fillId="0" borderId="40" xfId="0" applyFont="1" applyBorder="1" applyAlignment="1">
      <alignment horizontal="center" vertical="justify" wrapText="1"/>
    </xf>
    <xf numFmtId="0" fontId="3" fillId="0" borderId="39" xfId="0" applyFont="1" applyBorder="1" applyAlignment="1">
      <alignment horizontal="center" vertical="justify" wrapText="1"/>
    </xf>
    <xf numFmtId="173" fontId="3" fillId="0" borderId="17" xfId="0" applyNumberFormat="1" applyFont="1" applyBorder="1" applyAlignment="1">
      <alignment horizontal="center" vertical="justify"/>
    </xf>
    <xf numFmtId="0" fontId="3" fillId="0" borderId="17" xfId="0" applyNumberFormat="1" applyFont="1" applyBorder="1" applyAlignment="1">
      <alignment horizontal="center" vertical="justify" wrapText="1"/>
    </xf>
    <xf numFmtId="49" fontId="3" fillId="0" borderId="15" xfId="0" applyNumberFormat="1" applyFont="1" applyBorder="1" applyAlignment="1">
      <alignment horizontal="center" vertical="justify"/>
    </xf>
    <xf numFmtId="172" fontId="3" fillId="0" borderId="16" xfId="0" applyNumberFormat="1" applyFont="1" applyBorder="1" applyAlignment="1">
      <alignment horizontal="right" vertical="justify"/>
    </xf>
    <xf numFmtId="0" fontId="1" fillId="24" borderId="10" xfId="0" applyFont="1" applyFill="1" applyBorder="1" applyAlignment="1">
      <alignment horizontal="left"/>
    </xf>
    <xf numFmtId="0" fontId="1" fillId="24" borderId="17" xfId="0" applyFont="1" applyFill="1" applyBorder="1" applyAlignment="1">
      <alignment horizontal="center" vertical="justify" wrapText="1"/>
    </xf>
    <xf numFmtId="173" fontId="1" fillId="24" borderId="17" xfId="0" applyNumberFormat="1" applyFont="1" applyFill="1" applyBorder="1" applyAlignment="1">
      <alignment horizontal="center" vertical="justify"/>
    </xf>
    <xf numFmtId="49" fontId="8" fillId="24" borderId="17" xfId="0" applyNumberFormat="1" applyFont="1" applyFill="1" applyBorder="1" applyAlignment="1">
      <alignment horizontal="center" vertical="justify"/>
    </xf>
    <xf numFmtId="172" fontId="1" fillId="24" borderId="23" xfId="0" applyNumberFormat="1" applyFont="1" applyFill="1" applyBorder="1" applyAlignment="1">
      <alignment horizontal="right" vertical="justify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justify" wrapText="1"/>
    </xf>
    <xf numFmtId="173" fontId="3" fillId="0" borderId="15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vertical="justify" wrapText="1"/>
    </xf>
    <xf numFmtId="0" fontId="9" fillId="0" borderId="41" xfId="0" applyFont="1" applyBorder="1" applyAlignment="1">
      <alignment vertical="justify" wrapText="1"/>
    </xf>
    <xf numFmtId="0" fontId="9" fillId="0" borderId="31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justify" wrapText="1"/>
    </xf>
    <xf numFmtId="0" fontId="9" fillId="0" borderId="17" xfId="0" applyNumberFormat="1" applyFont="1" applyBorder="1" applyAlignment="1">
      <alignment horizontal="center" vertical="justify"/>
    </xf>
    <xf numFmtId="49" fontId="35" fillId="0" borderId="15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vertical="top" wrapText="1"/>
    </xf>
    <xf numFmtId="0" fontId="3" fillId="0" borderId="41" xfId="0" applyFont="1" applyBorder="1" applyAlignment="1">
      <alignment vertical="justify" wrapText="1"/>
    </xf>
    <xf numFmtId="0" fontId="10" fillId="0" borderId="13" xfId="0" applyFont="1" applyBorder="1" applyAlignment="1">
      <alignment vertical="justify" wrapText="1"/>
    </xf>
    <xf numFmtId="0" fontId="10" fillId="0" borderId="17" xfId="0" applyNumberFormat="1" applyFont="1" applyBorder="1" applyAlignment="1">
      <alignment horizontal="center" vertical="justify"/>
    </xf>
    <xf numFmtId="173" fontId="9" fillId="0" borderId="22" xfId="0" applyNumberFormat="1" applyFont="1" applyBorder="1" applyAlignment="1">
      <alignment horizontal="left" vertical="justify"/>
    </xf>
    <xf numFmtId="173" fontId="3" fillId="0" borderId="22" xfId="0" applyNumberFormat="1" applyFont="1" applyBorder="1" applyAlignment="1">
      <alignment horizontal="left" vertical="justify"/>
    </xf>
    <xf numFmtId="0" fontId="9" fillId="0" borderId="15" xfId="0" applyNumberFormat="1" applyFont="1" applyBorder="1" applyAlignment="1">
      <alignment horizontal="center" vertical="justify" wrapText="1"/>
    </xf>
    <xf numFmtId="0" fontId="9" fillId="0" borderId="22" xfId="0" applyFont="1" applyBorder="1" applyAlignment="1">
      <alignment vertical="justify" wrapText="1"/>
    </xf>
    <xf numFmtId="173" fontId="9" fillId="0" borderId="22" xfId="0" applyNumberFormat="1" applyFont="1" applyBorder="1" applyAlignment="1">
      <alignment horizontal="left" vertical="top" wrapText="1"/>
    </xf>
    <xf numFmtId="173" fontId="9" fillId="0" borderId="15" xfId="0" applyNumberFormat="1" applyFont="1" applyBorder="1" applyAlignment="1">
      <alignment horizontal="center" vertical="justify"/>
    </xf>
    <xf numFmtId="0" fontId="1" fillId="24" borderId="13" xfId="0" applyFont="1" applyFill="1" applyBorder="1" applyAlignment="1">
      <alignment vertical="justify" wrapText="1"/>
    </xf>
    <xf numFmtId="0" fontId="1" fillId="24" borderId="15" xfId="0" applyNumberFormat="1" applyFont="1" applyFill="1" applyBorder="1" applyAlignment="1">
      <alignment horizontal="center" vertical="justify" wrapText="1"/>
    </xf>
    <xf numFmtId="173" fontId="1" fillId="24" borderId="15" xfId="0" applyNumberFormat="1" applyFont="1" applyFill="1" applyBorder="1" applyAlignment="1">
      <alignment horizontal="center" vertical="justify"/>
    </xf>
    <xf numFmtId="49" fontId="1" fillId="24" borderId="15" xfId="0" applyNumberFormat="1" applyFont="1" applyFill="1" applyBorder="1" applyAlignment="1">
      <alignment horizontal="center" vertical="justify"/>
    </xf>
    <xf numFmtId="172" fontId="1" fillId="24" borderId="16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top" wrapText="1"/>
    </xf>
    <xf numFmtId="0" fontId="9" fillId="0" borderId="40" xfId="0" applyNumberFormat="1" applyFont="1" applyBorder="1" applyAlignment="1">
      <alignment horizontal="center" vertical="justify" wrapText="1"/>
    </xf>
    <xf numFmtId="0" fontId="1" fillId="24" borderId="40" xfId="0" applyNumberFormat="1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wrapText="1"/>
    </xf>
    <xf numFmtId="0" fontId="1" fillId="0" borderId="13" xfId="0" applyFont="1" applyBorder="1" applyAlignment="1">
      <alignment vertical="justify" wrapText="1"/>
    </xf>
    <xf numFmtId="0" fontId="1" fillId="0" borderId="15" xfId="0" applyNumberFormat="1" applyFont="1" applyBorder="1" applyAlignment="1">
      <alignment horizontal="center" vertical="justify" wrapText="1"/>
    </xf>
    <xf numFmtId="173" fontId="1" fillId="0" borderId="15" xfId="0" applyNumberFormat="1" applyFont="1" applyBorder="1" applyAlignment="1">
      <alignment horizontal="center" vertical="justify"/>
    </xf>
    <xf numFmtId="49" fontId="1" fillId="0" borderId="15" xfId="0" applyNumberFormat="1" applyFont="1" applyBorder="1" applyAlignment="1">
      <alignment horizontal="center" vertical="justify"/>
    </xf>
    <xf numFmtId="0" fontId="0" fillId="24" borderId="15" xfId="0" applyNumberFormat="1" applyFont="1" applyFill="1" applyBorder="1" applyAlignment="1">
      <alignment horizontal="center" vertical="justify" wrapText="1"/>
    </xf>
    <xf numFmtId="49" fontId="9" fillId="0" borderId="40" xfId="0" applyNumberFormat="1" applyFont="1" applyBorder="1" applyAlignment="1">
      <alignment horizontal="center" vertical="justify"/>
    </xf>
    <xf numFmtId="0" fontId="9" fillId="0" borderId="31" xfId="0" applyFont="1" applyBorder="1" applyAlignment="1">
      <alignment wrapText="1"/>
    </xf>
    <xf numFmtId="0" fontId="9" fillId="0" borderId="15" xfId="0" applyFont="1" applyBorder="1" applyAlignment="1">
      <alignment horizontal="center" vertical="justify"/>
    </xf>
    <xf numFmtId="49" fontId="8" fillId="0" borderId="15" xfId="0" applyNumberFormat="1" applyFont="1" applyBorder="1" applyAlignment="1">
      <alignment horizontal="center" vertical="justify"/>
    </xf>
    <xf numFmtId="0" fontId="0" fillId="0" borderId="15" xfId="0" applyNumberFormat="1" applyFont="1" applyBorder="1" applyAlignment="1">
      <alignment horizontal="center" vertical="justify" wrapText="1"/>
    </xf>
    <xf numFmtId="0" fontId="9" fillId="0" borderId="0" xfId="0" applyFont="1" applyAlignment="1">
      <alignment horizontal="center" vertical="justify"/>
    </xf>
    <xf numFmtId="0" fontId="9" fillId="0" borderId="13" xfId="0" applyFont="1" applyBorder="1" applyAlignment="1">
      <alignment vertical="justify" wrapText="1"/>
    </xf>
    <xf numFmtId="0" fontId="1" fillId="24" borderId="15" xfId="0" applyFont="1" applyFill="1" applyBorder="1" applyAlignment="1">
      <alignment horizontal="center" vertical="justify" wrapText="1"/>
    </xf>
    <xf numFmtId="0" fontId="9" fillId="0" borderId="15" xfId="0" applyFont="1" applyBorder="1" applyAlignment="1">
      <alignment horizontal="center" vertical="justify" wrapText="1"/>
    </xf>
    <xf numFmtId="0" fontId="9" fillId="0" borderId="15" xfId="0" applyFont="1" applyBorder="1" applyAlignment="1">
      <alignment vertical="justify" wrapText="1"/>
    </xf>
    <xf numFmtId="0" fontId="9" fillId="0" borderId="27" xfId="0" applyFont="1" applyBorder="1" applyAlignment="1">
      <alignment vertical="justify" wrapText="1"/>
    </xf>
    <xf numFmtId="0" fontId="9" fillId="0" borderId="15" xfId="0" applyFont="1" applyFill="1" applyBorder="1" applyAlignment="1">
      <alignment horizontal="center" vertical="justify" wrapText="1"/>
    </xf>
    <xf numFmtId="173" fontId="9" fillId="0" borderId="15" xfId="0" applyNumberFormat="1" applyFont="1" applyFill="1" applyBorder="1" applyAlignment="1">
      <alignment horizontal="center" vertical="justify"/>
    </xf>
    <xf numFmtId="49" fontId="9" fillId="0" borderId="15" xfId="0" applyNumberFormat="1" applyFont="1" applyFill="1" applyBorder="1" applyAlignment="1">
      <alignment horizontal="center" vertical="justify"/>
    </xf>
    <xf numFmtId="172" fontId="9" fillId="0" borderId="16" xfId="0" applyNumberFormat="1" applyFont="1" applyFill="1" applyBorder="1" applyAlignment="1">
      <alignment horizontal="right" vertical="justify"/>
    </xf>
    <xf numFmtId="173" fontId="9" fillId="0" borderId="42" xfId="0" applyNumberFormat="1" applyFont="1" applyFill="1" applyBorder="1" applyAlignment="1">
      <alignment horizontal="center" vertical="justify"/>
    </xf>
    <xf numFmtId="49" fontId="9" fillId="0" borderId="42" xfId="0" applyNumberFormat="1" applyFont="1" applyFill="1" applyBorder="1" applyAlignment="1">
      <alignment horizontal="center" vertical="justify"/>
    </xf>
    <xf numFmtId="172" fontId="9" fillId="0" borderId="43" xfId="0" applyNumberFormat="1" applyFont="1" applyFill="1" applyBorder="1" applyAlignment="1">
      <alignment horizontal="right" vertical="justify"/>
    </xf>
    <xf numFmtId="0" fontId="1" fillId="24" borderId="13" xfId="0" applyFont="1" applyFill="1" applyBorder="1" applyAlignment="1">
      <alignment wrapText="1"/>
    </xf>
    <xf numFmtId="0" fontId="10" fillId="0" borderId="13" xfId="0" applyFont="1" applyBorder="1" applyAlignment="1">
      <alignment wrapText="1"/>
    </xf>
    <xf numFmtId="173" fontId="0" fillId="0" borderId="15" xfId="0" applyNumberFormat="1" applyFont="1" applyBorder="1" applyAlignment="1">
      <alignment horizontal="center" vertical="justify"/>
    </xf>
    <xf numFmtId="0" fontId="8" fillId="0" borderId="1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172" fontId="3" fillId="0" borderId="1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/>
    </xf>
    <xf numFmtId="0" fontId="10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52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153</v>
      </c>
    </row>
    <row r="2" ht="12.75">
      <c r="B2" s="11"/>
    </row>
    <row r="3" spans="2:8" ht="12.75">
      <c r="B3" s="1"/>
      <c r="C3" s="181">
        <v>2011</v>
      </c>
      <c r="D3" s="182"/>
      <c r="E3" s="183">
        <v>2012</v>
      </c>
      <c r="F3" s="181"/>
      <c r="G3" s="183">
        <v>2013</v>
      </c>
      <c r="H3" s="184"/>
    </row>
    <row r="4" spans="2:8" ht="12.75">
      <c r="B4" s="3"/>
      <c r="C4" s="31" t="s">
        <v>115</v>
      </c>
      <c r="D4" s="15" t="s">
        <v>110</v>
      </c>
      <c r="E4" s="53" t="s">
        <v>113</v>
      </c>
      <c r="F4" s="40" t="s">
        <v>110</v>
      </c>
      <c r="G4" s="46" t="s">
        <v>114</v>
      </c>
      <c r="H4" s="15" t="s">
        <v>110</v>
      </c>
    </row>
    <row r="5" spans="2:8" ht="16.5">
      <c r="B5" s="54" t="s">
        <v>0</v>
      </c>
      <c r="C5" s="69">
        <f>C6+C34+C36</f>
        <v>14616.099999999999</v>
      </c>
      <c r="D5" s="67">
        <f>ROUND(C5/C69*100,1)</f>
        <v>21</v>
      </c>
      <c r="E5" s="4">
        <f>E6+E34+E36</f>
        <v>18855.2</v>
      </c>
      <c r="F5" s="35">
        <f>ROUND(E5/E69*100,1)</f>
        <v>22.3</v>
      </c>
      <c r="G5" s="50">
        <f>G6+G34+G36</f>
        <v>22135.5</v>
      </c>
      <c r="H5" s="52">
        <f>ROUND(G5/G69*100,1)</f>
        <v>24.5</v>
      </c>
    </row>
    <row r="6" spans="2:8" ht="16.5">
      <c r="B6" s="55" t="s">
        <v>111</v>
      </c>
      <c r="C6" s="48">
        <f>C7+C16</f>
        <v>14058.099999999999</v>
      </c>
      <c r="D6" s="75">
        <f>ROUND(C6/C69*100,1)</f>
        <v>20.2</v>
      </c>
      <c r="E6" s="48">
        <f>E7+E16</f>
        <v>17313.2</v>
      </c>
      <c r="F6" s="79">
        <f>ROUND(E6/E69*100,1)</f>
        <v>20.5</v>
      </c>
      <c r="G6" s="48">
        <f>G7+G16</f>
        <v>20885.5</v>
      </c>
      <c r="H6" s="52">
        <f>ROUND(G6/G69*100,1)</f>
        <v>23.1</v>
      </c>
    </row>
    <row r="7" spans="2:8" ht="16.5">
      <c r="B7" s="56" t="s">
        <v>27</v>
      </c>
      <c r="C7" s="47">
        <f>SUM(C8:C15)</f>
        <v>2616.3</v>
      </c>
      <c r="D7" s="76"/>
      <c r="E7" s="47">
        <f>SUM(E8:E15)</f>
        <v>3433.2</v>
      </c>
      <c r="F7" s="80"/>
      <c r="G7" s="47">
        <f>SUM(G8:G15)</f>
        <v>4020.7999999999997</v>
      </c>
      <c r="H7" s="36"/>
    </row>
    <row r="8" spans="2:8" ht="15.75">
      <c r="B8" s="57" t="s">
        <v>126</v>
      </c>
      <c r="C8" s="5">
        <v>1959.9</v>
      </c>
      <c r="D8" s="41"/>
      <c r="E8" s="5">
        <v>2457.2</v>
      </c>
      <c r="G8" s="43">
        <v>732.3</v>
      </c>
      <c r="H8" s="36"/>
    </row>
    <row r="9" spans="2:8" ht="15.75">
      <c r="B9" s="57" t="s">
        <v>127</v>
      </c>
      <c r="C9" s="5"/>
      <c r="D9" s="41"/>
      <c r="E9" s="5"/>
      <c r="G9" s="43">
        <v>615.1</v>
      </c>
      <c r="H9" s="36"/>
    </row>
    <row r="10" spans="2:8" ht="15.75">
      <c r="B10" s="57" t="s">
        <v>128</v>
      </c>
      <c r="C10" s="5"/>
      <c r="D10" s="41"/>
      <c r="E10" s="5"/>
      <c r="G10" s="43">
        <v>1611</v>
      </c>
      <c r="H10" s="36"/>
    </row>
    <row r="11" spans="2:8" ht="15.75">
      <c r="B11" s="58" t="s">
        <v>129</v>
      </c>
      <c r="C11" s="5"/>
      <c r="D11" s="41"/>
      <c r="E11" s="5"/>
      <c r="G11" s="43">
        <v>155.1</v>
      </c>
      <c r="H11" s="36"/>
    </row>
    <row r="12" spans="2:8" ht="15.75">
      <c r="B12" s="58" t="s">
        <v>130</v>
      </c>
      <c r="C12" s="5"/>
      <c r="D12" s="41"/>
      <c r="E12" s="5"/>
      <c r="G12" s="43">
        <v>155.1</v>
      </c>
      <c r="H12" s="36"/>
    </row>
    <row r="13" spans="2:8" ht="15.75">
      <c r="B13" s="58" t="s">
        <v>131</v>
      </c>
      <c r="C13" s="5">
        <v>408.4</v>
      </c>
      <c r="D13" s="41"/>
      <c r="E13" s="5">
        <v>713</v>
      </c>
      <c r="G13" s="85">
        <v>474</v>
      </c>
      <c r="H13" s="36"/>
    </row>
    <row r="14" spans="2:8" ht="15.75">
      <c r="B14" s="58" t="s">
        <v>1</v>
      </c>
      <c r="C14" s="5">
        <v>188</v>
      </c>
      <c r="D14" s="41"/>
      <c r="E14" s="5">
        <v>203</v>
      </c>
      <c r="G14" s="44">
        <v>218.2</v>
      </c>
      <c r="H14" s="36"/>
    </row>
    <row r="15" spans="2:8" ht="15">
      <c r="B15" s="59" t="s">
        <v>2</v>
      </c>
      <c r="C15" s="5">
        <v>60</v>
      </c>
      <c r="D15" s="41"/>
      <c r="E15" s="13">
        <v>60</v>
      </c>
      <c r="G15" s="43">
        <v>60</v>
      </c>
      <c r="H15" s="36"/>
    </row>
    <row r="16" spans="2:10" s="14" customFormat="1" ht="16.5">
      <c r="B16" s="60" t="s">
        <v>28</v>
      </c>
      <c r="C16" s="70">
        <f>SUM(C17:C31)</f>
        <v>11441.8</v>
      </c>
      <c r="D16" s="77"/>
      <c r="E16" s="70">
        <f>SUM(E17:E31)</f>
        <v>13880</v>
      </c>
      <c r="F16" s="77"/>
      <c r="G16" s="49">
        <f>SUM(G17:G33)</f>
        <v>16864.7</v>
      </c>
      <c r="H16" s="38"/>
      <c r="J16" s="43">
        <v>117.2</v>
      </c>
    </row>
    <row r="17" spans="2:10" ht="15.75">
      <c r="B17" s="57" t="s">
        <v>139</v>
      </c>
      <c r="C17" s="5">
        <v>8157</v>
      </c>
      <c r="D17" s="41"/>
      <c r="E17" s="5">
        <v>9208</v>
      </c>
      <c r="F17" s="96"/>
      <c r="G17" s="43">
        <v>732.3</v>
      </c>
      <c r="H17" s="36"/>
      <c r="J17" s="43">
        <v>36</v>
      </c>
    </row>
    <row r="18" spans="2:10" ht="15.75">
      <c r="B18" s="57" t="s">
        <v>140</v>
      </c>
      <c r="C18" s="5"/>
      <c r="D18" s="41"/>
      <c r="E18" s="5"/>
      <c r="F18" s="96"/>
      <c r="G18" s="43">
        <v>9324.3</v>
      </c>
      <c r="H18" s="36"/>
      <c r="J18" s="95"/>
    </row>
    <row r="19" spans="2:10" ht="15.75">
      <c r="B19" s="57" t="s">
        <v>125</v>
      </c>
      <c r="C19" s="5"/>
      <c r="D19" s="41"/>
      <c r="E19" s="5"/>
      <c r="F19" s="96"/>
      <c r="G19" s="43">
        <v>117.2</v>
      </c>
      <c r="H19" s="36"/>
      <c r="J19" s="93">
        <f>SUM(J16:J17)</f>
        <v>153.2</v>
      </c>
    </row>
    <row r="20" spans="2:8" ht="18.75" customHeight="1">
      <c r="B20" s="58" t="s">
        <v>141</v>
      </c>
      <c r="C20" s="5">
        <v>1931.3</v>
      </c>
      <c r="D20" s="41"/>
      <c r="E20" s="5">
        <v>3038</v>
      </c>
      <c r="F20" s="96"/>
      <c r="G20" s="43">
        <v>155.1</v>
      </c>
      <c r="H20" s="36"/>
    </row>
    <row r="21" spans="2:8" ht="18.75" customHeight="1">
      <c r="B21" s="58" t="s">
        <v>142</v>
      </c>
      <c r="C21" s="5"/>
      <c r="D21" s="41"/>
      <c r="E21" s="5"/>
      <c r="F21" s="96"/>
      <c r="G21" s="43">
        <v>2870</v>
      </c>
      <c r="H21" s="36"/>
    </row>
    <row r="22" spans="2:8" ht="18.75" customHeight="1">
      <c r="B22" s="58" t="s">
        <v>124</v>
      </c>
      <c r="C22" s="5"/>
      <c r="D22" s="41"/>
      <c r="E22" s="5"/>
      <c r="F22" s="96"/>
      <c r="G22" s="43">
        <v>36</v>
      </c>
      <c r="H22" s="36"/>
    </row>
    <row r="23" spans="2:8" ht="18.75" customHeight="1">
      <c r="B23" s="58" t="s">
        <v>143</v>
      </c>
      <c r="C23" s="5"/>
      <c r="D23" s="41"/>
      <c r="E23" s="5"/>
      <c r="G23" s="43">
        <v>0.6</v>
      </c>
      <c r="H23" s="36"/>
    </row>
    <row r="24" spans="2:8" ht="14.25" customHeight="1">
      <c r="B24" s="57" t="s">
        <v>3</v>
      </c>
      <c r="C24" s="71">
        <v>197</v>
      </c>
      <c r="D24" s="41"/>
      <c r="E24" s="5">
        <v>189.3</v>
      </c>
      <c r="F24" s="41"/>
      <c r="G24" s="45">
        <v>215</v>
      </c>
      <c r="H24" s="36"/>
    </row>
    <row r="25" spans="2:8" ht="13.5" customHeight="1">
      <c r="B25" s="57" t="s">
        <v>4</v>
      </c>
      <c r="C25" s="71">
        <v>31.8</v>
      </c>
      <c r="D25" s="41"/>
      <c r="E25" s="13">
        <v>36.9</v>
      </c>
      <c r="F25" s="41"/>
      <c r="G25" s="45">
        <v>40.2</v>
      </c>
      <c r="H25" s="36"/>
    </row>
    <row r="26" spans="2:8" ht="15.75" customHeight="1">
      <c r="B26" s="57" t="s">
        <v>5</v>
      </c>
      <c r="C26" s="71">
        <v>172</v>
      </c>
      <c r="D26" s="41"/>
      <c r="E26" s="5">
        <v>201</v>
      </c>
      <c r="F26" s="41"/>
      <c r="G26" s="45">
        <v>220.8</v>
      </c>
      <c r="H26" s="36"/>
    </row>
    <row r="27" spans="2:10" ht="12" customHeight="1">
      <c r="B27" s="57" t="s">
        <v>6</v>
      </c>
      <c r="C27" s="71">
        <v>224</v>
      </c>
      <c r="D27" s="41"/>
      <c r="E27" s="5">
        <v>204.5</v>
      </c>
      <c r="F27" s="41"/>
      <c r="G27" s="45">
        <v>295.7</v>
      </c>
      <c r="H27" s="36"/>
      <c r="J27">
        <v>1485.4</v>
      </c>
    </row>
    <row r="28" spans="2:10" ht="15.75" customHeight="1">
      <c r="B28" s="57" t="s">
        <v>7</v>
      </c>
      <c r="C28" s="71">
        <v>398</v>
      </c>
      <c r="D28" s="41"/>
      <c r="E28" s="5">
        <v>617.7</v>
      </c>
      <c r="F28" s="41"/>
      <c r="G28" s="45">
        <v>591.3</v>
      </c>
      <c r="H28" s="36"/>
      <c r="J28">
        <v>10115.2</v>
      </c>
    </row>
    <row r="29" spans="2:10" ht="15" customHeight="1">
      <c r="B29" s="57" t="s">
        <v>8</v>
      </c>
      <c r="C29" s="71">
        <v>28</v>
      </c>
      <c r="D29" s="41"/>
      <c r="E29" s="5">
        <v>28.5</v>
      </c>
      <c r="F29" s="41"/>
      <c r="G29" s="45">
        <v>31.5</v>
      </c>
      <c r="H29" s="36"/>
      <c r="J29">
        <v>-732.3</v>
      </c>
    </row>
    <row r="30" spans="2:10" ht="16.5" customHeight="1">
      <c r="B30" s="57" t="s">
        <v>9</v>
      </c>
      <c r="C30" s="5">
        <v>12.7</v>
      </c>
      <c r="D30" s="41"/>
      <c r="E30" s="5">
        <v>105.1</v>
      </c>
      <c r="F30" s="41"/>
      <c r="G30" s="45">
        <v>91</v>
      </c>
      <c r="H30" s="36"/>
      <c r="J30">
        <v>3025.1</v>
      </c>
    </row>
    <row r="31" spans="2:10" ht="12" customHeight="1">
      <c r="B31" s="57" t="s">
        <v>10</v>
      </c>
      <c r="C31" s="5">
        <v>290</v>
      </c>
      <c r="D31" s="41"/>
      <c r="E31" s="5">
        <v>251</v>
      </c>
      <c r="F31" s="41"/>
      <c r="G31" s="45">
        <v>295.6</v>
      </c>
      <c r="H31" s="36"/>
      <c r="J31">
        <v>-155.1</v>
      </c>
    </row>
    <row r="32" spans="2:10" ht="12" customHeight="1">
      <c r="B32" s="57"/>
      <c r="C32" s="5"/>
      <c r="D32" s="41"/>
      <c r="E32" s="5"/>
      <c r="F32" s="41"/>
      <c r="G32" s="45">
        <f>SUM(G24:G31)</f>
        <v>1781.1</v>
      </c>
      <c r="H32" s="36"/>
      <c r="J32">
        <f>SUM(J27:J31)</f>
        <v>13738.300000000001</v>
      </c>
    </row>
    <row r="33" spans="2:8" ht="12" customHeight="1">
      <c r="B33" s="57" t="s">
        <v>122</v>
      </c>
      <c r="C33" s="5"/>
      <c r="D33" s="41"/>
      <c r="E33" s="5"/>
      <c r="F33" s="41"/>
      <c r="G33" s="45">
        <v>67</v>
      </c>
      <c r="H33" s="36"/>
    </row>
    <row r="34" spans="2:8" ht="18" customHeight="1">
      <c r="B34" s="61" t="s">
        <v>11</v>
      </c>
      <c r="C34" s="33"/>
      <c r="D34" s="76"/>
      <c r="E34" s="33">
        <v>387</v>
      </c>
      <c r="F34" s="76"/>
      <c r="G34" s="33">
        <v>400</v>
      </c>
      <c r="H34" s="36"/>
    </row>
    <row r="35" spans="2:8" ht="12.75">
      <c r="B35" s="62"/>
      <c r="C35" s="5"/>
      <c r="D35" s="41"/>
      <c r="E35" s="5"/>
      <c r="F35" s="41"/>
      <c r="G35" s="5"/>
      <c r="H35" s="36"/>
    </row>
    <row r="36" spans="2:8" ht="15.75">
      <c r="B36" s="63" t="s">
        <v>12</v>
      </c>
      <c r="C36" s="6">
        <f>SUM(C37:C42)</f>
        <v>558</v>
      </c>
      <c r="D36" s="42">
        <f>ROUND(C36/C69*100,1)</f>
        <v>0.8</v>
      </c>
      <c r="E36" s="6">
        <f>SUM(E37:E42)</f>
        <v>1155</v>
      </c>
      <c r="F36" s="42">
        <f>ROUND(E36/E69*100,1)</f>
        <v>1.4</v>
      </c>
      <c r="G36" s="6">
        <f>SUM(G37:G42)</f>
        <v>850</v>
      </c>
      <c r="H36" s="37">
        <f>ROUND(G36/G69*100,1)</f>
        <v>0.9</v>
      </c>
    </row>
    <row r="37" spans="2:8" ht="30.75" customHeight="1">
      <c r="B37" s="57" t="s">
        <v>13</v>
      </c>
      <c r="C37" s="5">
        <v>40</v>
      </c>
      <c r="D37" s="42"/>
      <c r="E37" s="13">
        <v>40</v>
      </c>
      <c r="F37" s="42"/>
      <c r="G37" s="5">
        <v>30</v>
      </c>
      <c r="H37" s="37"/>
    </row>
    <row r="38" spans="2:8" ht="21" customHeight="1">
      <c r="B38" s="57" t="s">
        <v>14</v>
      </c>
      <c r="C38" s="5">
        <v>200</v>
      </c>
      <c r="D38" s="42"/>
      <c r="E38" s="13">
        <v>300</v>
      </c>
      <c r="F38" s="42"/>
      <c r="G38" s="45">
        <v>400</v>
      </c>
      <c r="H38" s="37"/>
    </row>
    <row r="39" spans="2:8" ht="15.75">
      <c r="B39" s="57" t="s">
        <v>15</v>
      </c>
      <c r="C39" s="5">
        <v>260</v>
      </c>
      <c r="D39" s="42"/>
      <c r="E39" s="13">
        <v>100</v>
      </c>
      <c r="F39" s="41"/>
      <c r="G39" s="45">
        <v>100</v>
      </c>
      <c r="H39" s="37"/>
    </row>
    <row r="40" spans="2:8" ht="15.75">
      <c r="B40" s="88" t="s">
        <v>16</v>
      </c>
      <c r="C40" s="89">
        <v>58</v>
      </c>
      <c r="D40" s="90"/>
      <c r="E40" s="89">
        <v>60</v>
      </c>
      <c r="F40" s="91"/>
      <c r="G40" s="92">
        <v>60</v>
      </c>
      <c r="H40" s="37"/>
    </row>
    <row r="41" spans="2:8" ht="33.75" customHeight="1">
      <c r="B41" s="64" t="s">
        <v>120</v>
      </c>
      <c r="C41" s="72">
        <v>0</v>
      </c>
      <c r="D41" s="86"/>
      <c r="E41" s="73">
        <v>505</v>
      </c>
      <c r="F41" s="41"/>
      <c r="G41" s="51">
        <v>100</v>
      </c>
      <c r="H41" s="37"/>
    </row>
    <row r="42" spans="2:8" ht="33" customHeight="1">
      <c r="B42" s="58" t="s">
        <v>112</v>
      </c>
      <c r="C42" s="5">
        <v>0</v>
      </c>
      <c r="D42" s="42"/>
      <c r="E42" s="5">
        <v>150</v>
      </c>
      <c r="F42" s="41"/>
      <c r="G42" s="45">
        <v>160</v>
      </c>
      <c r="H42" s="37"/>
    </row>
    <row r="43" spans="2:8" ht="33">
      <c r="B43" s="60" t="s">
        <v>17</v>
      </c>
      <c r="C43" s="7">
        <f>C44</f>
        <v>185</v>
      </c>
      <c r="D43" s="42">
        <f>ROUND(C43/C69*100,1)</f>
        <v>0.3</v>
      </c>
      <c r="E43" s="7">
        <f>E44</f>
        <v>100</v>
      </c>
      <c r="F43" s="81">
        <f>ROUND(E43/E69*100,1)</f>
        <v>0.1</v>
      </c>
      <c r="G43" s="7">
        <f>G44</f>
        <v>100</v>
      </c>
      <c r="H43" s="37">
        <f>ROUND(G43/G69*100,1)</f>
        <v>0.1</v>
      </c>
    </row>
    <row r="44" spans="2:8" ht="28.5" customHeight="1">
      <c r="B44" s="57" t="s">
        <v>34</v>
      </c>
      <c r="C44" s="5">
        <v>185</v>
      </c>
      <c r="D44" s="42"/>
      <c r="E44" s="5">
        <v>100</v>
      </c>
      <c r="F44" s="81"/>
      <c r="G44" s="5">
        <v>100</v>
      </c>
      <c r="H44" s="37"/>
    </row>
    <row r="45" spans="2:8" ht="33" customHeight="1">
      <c r="B45" s="60" t="s">
        <v>118</v>
      </c>
      <c r="C45" s="34">
        <v>0</v>
      </c>
      <c r="D45" s="42"/>
      <c r="E45" s="34">
        <v>0</v>
      </c>
      <c r="F45" s="81">
        <f>ROUND(E45/E69*100,1)</f>
        <v>0</v>
      </c>
      <c r="G45" s="6">
        <v>300</v>
      </c>
      <c r="H45" s="37">
        <f>ROUND(G45/G69*100,1)</f>
        <v>0.3</v>
      </c>
    </row>
    <row r="46" spans="2:8" ht="16.5">
      <c r="B46" s="60" t="s">
        <v>29</v>
      </c>
      <c r="C46" s="7">
        <f>SUM(C47:C53)</f>
        <v>40831</v>
      </c>
      <c r="D46" s="42">
        <f>ROUND(C46/C69*100,1)</f>
        <v>58.6</v>
      </c>
      <c r="E46" s="7">
        <f>SUM(E47:E53)</f>
        <v>43552</v>
      </c>
      <c r="F46" s="81">
        <f>ROUND(E46/E69*100,1)</f>
        <v>51.5</v>
      </c>
      <c r="G46" s="7">
        <f>SUM(G47:G53)</f>
        <v>48700</v>
      </c>
      <c r="H46" s="37">
        <f>ROUND(G46/G69*100,1)</f>
        <v>53.9</v>
      </c>
    </row>
    <row r="47" spans="2:8" ht="63" customHeight="1">
      <c r="B47" s="65" t="s">
        <v>18</v>
      </c>
      <c r="C47" s="5">
        <v>15097</v>
      </c>
      <c r="D47" s="42"/>
      <c r="E47" s="5">
        <v>9918</v>
      </c>
      <c r="F47" s="81"/>
      <c r="G47" s="45">
        <v>10000</v>
      </c>
      <c r="H47" s="37"/>
    </row>
    <row r="48" spans="2:8" ht="22.5" customHeight="1">
      <c r="B48" s="57" t="s">
        <v>35</v>
      </c>
      <c r="C48" s="5">
        <v>16416</v>
      </c>
      <c r="D48" s="42"/>
      <c r="E48" s="5">
        <v>14200</v>
      </c>
      <c r="F48" s="81"/>
      <c r="G48" s="45">
        <v>10000</v>
      </c>
      <c r="H48" s="37"/>
    </row>
    <row r="49" spans="2:8" ht="31.5">
      <c r="B49" s="57" t="s">
        <v>31</v>
      </c>
      <c r="C49" s="5">
        <v>537</v>
      </c>
      <c r="D49" s="42"/>
      <c r="E49" s="5">
        <v>958</v>
      </c>
      <c r="F49" s="81"/>
      <c r="G49" s="45">
        <v>800</v>
      </c>
      <c r="H49" s="37"/>
    </row>
    <row r="50" spans="2:8" ht="21.75" customHeight="1">
      <c r="B50" s="57" t="s">
        <v>32</v>
      </c>
      <c r="C50" s="5">
        <v>6444</v>
      </c>
      <c r="D50" s="42"/>
      <c r="E50" s="5">
        <v>16476</v>
      </c>
      <c r="F50" s="81"/>
      <c r="G50" s="45">
        <v>17000</v>
      </c>
      <c r="H50" s="37"/>
    </row>
    <row r="51" spans="2:8" ht="39.75" customHeight="1">
      <c r="B51" s="57" t="s">
        <v>116</v>
      </c>
      <c r="C51" s="13">
        <v>1199</v>
      </c>
      <c r="D51" s="42"/>
      <c r="E51" s="5">
        <v>100</v>
      </c>
      <c r="F51" s="81"/>
      <c r="G51" s="45">
        <v>500</v>
      </c>
      <c r="H51" s="37"/>
    </row>
    <row r="52" spans="2:8" ht="19.5" customHeight="1">
      <c r="B52" s="57" t="s">
        <v>30</v>
      </c>
      <c r="C52" s="13">
        <v>853</v>
      </c>
      <c r="D52" s="42"/>
      <c r="E52" s="5">
        <v>1500</v>
      </c>
      <c r="F52" s="81"/>
      <c r="G52" s="45">
        <v>10000</v>
      </c>
      <c r="H52" s="37"/>
    </row>
    <row r="53" spans="2:8" ht="15.75">
      <c r="B53" s="58" t="s">
        <v>19</v>
      </c>
      <c r="C53" s="5">
        <v>285</v>
      </c>
      <c r="D53" s="42"/>
      <c r="E53" s="32">
        <v>400</v>
      </c>
      <c r="F53" s="81"/>
      <c r="G53" s="45">
        <v>400</v>
      </c>
      <c r="H53" s="37"/>
    </row>
    <row r="54" spans="2:8" s="9" customFormat="1" ht="15.75">
      <c r="B54" s="63" t="s">
        <v>20</v>
      </c>
      <c r="C54" s="8">
        <v>50</v>
      </c>
      <c r="D54" s="42">
        <f>ROUND(C54/C69*100,1)</f>
        <v>0.1</v>
      </c>
      <c r="E54" s="8">
        <v>220</v>
      </c>
      <c r="F54" s="81">
        <f>ROUND(E54/E69*100,1)</f>
        <v>0.3</v>
      </c>
      <c r="G54" s="8">
        <v>100</v>
      </c>
      <c r="H54" s="37">
        <f>ROUND(G54/G69*100,1)</f>
        <v>0.1</v>
      </c>
    </row>
    <row r="55" spans="2:8" ht="15.75">
      <c r="B55" s="63" t="s">
        <v>21</v>
      </c>
      <c r="C55" s="7">
        <f>C56+C57</f>
        <v>640</v>
      </c>
      <c r="D55" s="42">
        <f>ROUND(C55/C69*100,1)</f>
        <v>0.9</v>
      </c>
      <c r="E55" s="7">
        <f>E56+E57+E58</f>
        <v>1219</v>
      </c>
      <c r="F55" s="81">
        <f>ROUND(E55/E69*100,1)</f>
        <v>1.4</v>
      </c>
      <c r="G55" s="7">
        <f>SUM(G56:G58)</f>
        <v>1750</v>
      </c>
      <c r="H55" s="37">
        <f>ROUND(G55/G69*100,1)</f>
        <v>1.9</v>
      </c>
    </row>
    <row r="56" spans="2:8" ht="31.5">
      <c r="B56" s="57" t="s">
        <v>36</v>
      </c>
      <c r="C56" s="5">
        <v>392</v>
      </c>
      <c r="D56" s="42"/>
      <c r="E56" s="5">
        <v>450</v>
      </c>
      <c r="F56" s="81"/>
      <c r="G56" s="45">
        <v>850</v>
      </c>
      <c r="H56" s="37"/>
    </row>
    <row r="57" spans="2:8" ht="15.75">
      <c r="B57" s="57" t="s">
        <v>22</v>
      </c>
      <c r="C57" s="5">
        <v>248</v>
      </c>
      <c r="D57" s="42"/>
      <c r="E57" s="5">
        <v>649</v>
      </c>
      <c r="F57" s="81"/>
      <c r="G57" s="45">
        <v>650</v>
      </c>
      <c r="H57" s="37"/>
    </row>
    <row r="58" spans="2:8" ht="31.5">
      <c r="B58" s="64" t="s">
        <v>120</v>
      </c>
      <c r="C58" s="5">
        <v>0</v>
      </c>
      <c r="D58" s="42"/>
      <c r="E58" s="5">
        <v>120</v>
      </c>
      <c r="F58" s="81"/>
      <c r="G58" s="87">
        <v>250</v>
      </c>
      <c r="H58" s="37"/>
    </row>
    <row r="59" spans="2:8" ht="15.75">
      <c r="B59" s="63" t="s">
        <v>23</v>
      </c>
      <c r="C59" s="7">
        <f>C60</f>
        <v>3421</v>
      </c>
      <c r="D59" s="42">
        <f>ROUND(C59/C69*100,1)</f>
        <v>4.9</v>
      </c>
      <c r="E59" s="7">
        <f>E60</f>
        <v>7360</v>
      </c>
      <c r="F59" s="81">
        <f>ROUND(E59/E69*100,1)</f>
        <v>8.7</v>
      </c>
      <c r="G59" s="7">
        <f>G60</f>
        <v>4000</v>
      </c>
      <c r="H59" s="37">
        <f>ROUND(G59/G69*100,1)</f>
        <v>4.4</v>
      </c>
    </row>
    <row r="60" spans="2:8" ht="31.5">
      <c r="B60" s="57" t="s">
        <v>37</v>
      </c>
      <c r="C60" s="5">
        <v>3421</v>
      </c>
      <c r="D60" s="42"/>
      <c r="E60" s="5">
        <v>7360</v>
      </c>
      <c r="F60" s="81"/>
      <c r="G60" s="87">
        <v>4000</v>
      </c>
      <c r="H60" s="37"/>
    </row>
    <row r="61" spans="2:8" ht="15.75">
      <c r="B61" s="63" t="s">
        <v>24</v>
      </c>
      <c r="C61" s="7">
        <f>C62</f>
        <v>285</v>
      </c>
      <c r="D61" s="42">
        <f>ROUND(C61/C69*100,1)</f>
        <v>0.4</v>
      </c>
      <c r="E61" s="7">
        <f>E62</f>
        <v>743</v>
      </c>
      <c r="F61" s="81">
        <f>ROUND(E61/E69*100,1)</f>
        <v>0.9</v>
      </c>
      <c r="G61" s="7">
        <f>G62</f>
        <v>428.6</v>
      </c>
      <c r="H61" s="37">
        <f>ROUND(G61/G69*100,1)</f>
        <v>0.5</v>
      </c>
    </row>
    <row r="62" spans="2:8" ht="47.25">
      <c r="B62" s="57" t="s">
        <v>117</v>
      </c>
      <c r="C62" s="5">
        <v>285</v>
      </c>
      <c r="D62" s="42"/>
      <c r="E62" s="5">
        <v>743</v>
      </c>
      <c r="F62" s="81"/>
      <c r="G62" s="45">
        <v>428.6</v>
      </c>
      <c r="H62" s="37"/>
    </row>
    <row r="63" spans="2:8" ht="15.75">
      <c r="B63" s="63" t="s">
        <v>25</v>
      </c>
      <c r="C63" s="7">
        <f>C64</f>
        <v>700</v>
      </c>
      <c r="D63" s="42">
        <f>ROUND(C63/C69*100,1)</f>
        <v>1</v>
      </c>
      <c r="E63" s="7">
        <f>E64+E65</f>
        <v>1509</v>
      </c>
      <c r="F63" s="81">
        <f>ROUND(E63/E69*100,1)</f>
        <v>1.8</v>
      </c>
      <c r="G63" s="7">
        <f>G64+G65</f>
        <v>950</v>
      </c>
      <c r="H63" s="37">
        <f>ROUND(G63/G69*100,1)</f>
        <v>1.1</v>
      </c>
    </row>
    <row r="64" spans="2:8" ht="31.5">
      <c r="B64" s="57" t="s">
        <v>26</v>
      </c>
      <c r="C64" s="5">
        <v>700</v>
      </c>
      <c r="D64" s="41">
        <v>700</v>
      </c>
      <c r="E64" s="5">
        <v>1479</v>
      </c>
      <c r="F64" s="41"/>
      <c r="G64" s="45">
        <v>950</v>
      </c>
      <c r="H64" s="36"/>
    </row>
    <row r="65" spans="2:8" ht="31.5">
      <c r="B65" s="64" t="s">
        <v>120</v>
      </c>
      <c r="C65" s="5"/>
      <c r="D65" s="41"/>
      <c r="E65" s="5">
        <v>30</v>
      </c>
      <c r="F65" s="41"/>
      <c r="G65" s="87">
        <v>0</v>
      </c>
      <c r="H65" s="36"/>
    </row>
    <row r="66" spans="2:8" ht="31.5" customHeight="1">
      <c r="B66" s="62"/>
      <c r="C66" s="5"/>
      <c r="D66" s="41"/>
      <c r="E66" s="5"/>
      <c r="F66" s="42"/>
      <c r="G66" s="45"/>
      <c r="H66" s="36"/>
    </row>
    <row r="67" spans="2:8" s="10" customFormat="1" ht="21.75" customHeight="1">
      <c r="B67" s="66" t="s">
        <v>33</v>
      </c>
      <c r="C67" s="74">
        <f>C5+C43+C46+C54+C55+C59+C61+C63</f>
        <v>60728.1</v>
      </c>
      <c r="D67" s="78"/>
      <c r="E67" s="74">
        <f>E5+E43+E45+E46+E54+E55+E59+E61+E63</f>
        <v>73558.2</v>
      </c>
      <c r="F67" s="16"/>
      <c r="G67" s="68">
        <f>G5+G34+G43+G45+G46+G54+G55+G59+G61+G63</f>
        <v>78864.1</v>
      </c>
      <c r="H67" s="39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82" t="s">
        <v>119</v>
      </c>
      <c r="C69" s="83">
        <v>69638</v>
      </c>
      <c r="D69" s="83"/>
      <c r="E69" s="83">
        <v>84596.5</v>
      </c>
      <c r="F69" s="83"/>
      <c r="G69" s="83">
        <v>90430.1</v>
      </c>
      <c r="H69" s="84"/>
    </row>
    <row r="70" ht="12.75">
      <c r="G70" s="2"/>
    </row>
    <row r="71" spans="2:7" ht="12.75">
      <c r="B71" t="s">
        <v>121</v>
      </c>
      <c r="G71" s="2">
        <v>13996.1</v>
      </c>
    </row>
    <row r="72" spans="2:7" ht="12.75">
      <c r="B72" t="s">
        <v>122</v>
      </c>
      <c r="G72">
        <v>67</v>
      </c>
    </row>
    <row r="73" spans="2:7" ht="12.75">
      <c r="B73" t="s">
        <v>123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153</v>
      </c>
    </row>
    <row r="2" ht="12.75">
      <c r="B2" s="11"/>
    </row>
    <row r="3" spans="2:6" ht="12.75">
      <c r="B3" s="1"/>
      <c r="C3" s="183">
        <v>2012</v>
      </c>
      <c r="D3" s="181"/>
      <c r="E3" s="183">
        <v>2013</v>
      </c>
      <c r="F3" s="184"/>
    </row>
    <row r="4" spans="2:6" ht="12.75">
      <c r="B4" s="3"/>
      <c r="C4" s="53" t="s">
        <v>113</v>
      </c>
      <c r="D4" s="40" t="s">
        <v>110</v>
      </c>
      <c r="E4" s="46" t="s">
        <v>114</v>
      </c>
      <c r="F4" s="15" t="s">
        <v>110</v>
      </c>
    </row>
    <row r="5" spans="2:6" ht="16.5">
      <c r="B5" s="54" t="s">
        <v>0</v>
      </c>
      <c r="C5" s="4">
        <f>C6+C22+C24</f>
        <v>23672.600000000002</v>
      </c>
      <c r="D5" s="35">
        <f>ROUND(C5/C62*100,1)</f>
        <v>23</v>
      </c>
      <c r="E5" s="50">
        <f>E6+E22+E24</f>
        <v>22318</v>
      </c>
      <c r="F5" s="52">
        <f>ROUND(E5/E62*100,1)</f>
        <v>18.6</v>
      </c>
    </row>
    <row r="6" spans="2:6" ht="16.5">
      <c r="B6" s="55" t="s">
        <v>111</v>
      </c>
      <c r="C6" s="48">
        <f>C7+C14</f>
        <v>21337.600000000002</v>
      </c>
      <c r="D6" s="79">
        <f>ROUND(C6/C62*100,1)</f>
        <v>20.8</v>
      </c>
      <c r="E6" s="48">
        <f>E7+E14</f>
        <v>20112.4</v>
      </c>
      <c r="F6" s="52">
        <f>ROUND(E6/E62*100,1)</f>
        <v>16.8</v>
      </c>
    </row>
    <row r="7" spans="2:6" ht="16.5">
      <c r="B7" s="56" t="s">
        <v>27</v>
      </c>
      <c r="C7" s="47">
        <f>SUM(C8:C13)</f>
        <v>4020.7</v>
      </c>
      <c r="D7" s="80"/>
      <c r="E7" s="47">
        <f>SUM(E8:E13)</f>
        <v>4470</v>
      </c>
      <c r="F7" s="36"/>
    </row>
    <row r="8" spans="2:6" ht="15.75">
      <c r="B8" s="57" t="s">
        <v>154</v>
      </c>
      <c r="C8" s="5">
        <v>887.4</v>
      </c>
      <c r="E8" s="43">
        <v>965.3</v>
      </c>
      <c r="F8" s="36"/>
    </row>
    <row r="9" spans="2:6" ht="15.75">
      <c r="B9" s="57" t="s">
        <v>155</v>
      </c>
      <c r="C9" s="5">
        <v>770.2</v>
      </c>
      <c r="E9" s="43">
        <v>827.7</v>
      </c>
      <c r="F9" s="36"/>
    </row>
    <row r="10" spans="2:6" ht="15.75">
      <c r="B10" s="57" t="s">
        <v>128</v>
      </c>
      <c r="C10" s="5">
        <v>2084.9</v>
      </c>
      <c r="E10" s="43">
        <v>2307.7</v>
      </c>
      <c r="F10" s="36"/>
    </row>
    <row r="11" spans="2:6" ht="15.75">
      <c r="B11" s="58" t="s">
        <v>156</v>
      </c>
      <c r="C11" s="5">
        <v>0</v>
      </c>
      <c r="E11" s="43">
        <v>89</v>
      </c>
      <c r="F11" s="36"/>
    </row>
    <row r="12" spans="2:6" ht="15.75">
      <c r="B12" s="58" t="s">
        <v>1</v>
      </c>
      <c r="C12" s="5">
        <v>218.2</v>
      </c>
      <c r="E12" s="44">
        <v>220.3</v>
      </c>
      <c r="F12" s="36"/>
    </row>
    <row r="13" spans="2:6" ht="15">
      <c r="B13" s="59" t="s">
        <v>2</v>
      </c>
      <c r="C13" s="13">
        <v>60</v>
      </c>
      <c r="E13" s="43">
        <v>60</v>
      </c>
      <c r="F13" s="36"/>
    </row>
    <row r="14" spans="2:8" s="14" customFormat="1" ht="16.5">
      <c r="B14" s="60" t="s">
        <v>28</v>
      </c>
      <c r="C14" s="70">
        <f>SUM(C15:C19)</f>
        <v>17316.9</v>
      </c>
      <c r="D14" s="77"/>
      <c r="E14" s="49">
        <f>SUM(E15:E20)</f>
        <v>15642.4</v>
      </c>
      <c r="F14" s="38"/>
      <c r="H14" s="43"/>
    </row>
    <row r="15" spans="2:8" ht="15.75">
      <c r="B15" s="57" t="s">
        <v>157</v>
      </c>
      <c r="C15" s="5">
        <v>887.4</v>
      </c>
      <c r="D15" s="96"/>
      <c r="E15" s="43">
        <v>965.3</v>
      </c>
      <c r="F15" s="36"/>
      <c r="H15" s="43"/>
    </row>
    <row r="16" spans="2:8" ht="15.75">
      <c r="B16" s="57" t="s">
        <v>140</v>
      </c>
      <c r="C16" s="5">
        <v>12194.9</v>
      </c>
      <c r="D16" s="96"/>
      <c r="E16" s="43">
        <v>12841.3</v>
      </c>
      <c r="F16" s="36"/>
      <c r="H16" s="95"/>
    </row>
    <row r="17" spans="2:8" ht="15.75">
      <c r="B17" s="57" t="s">
        <v>158</v>
      </c>
      <c r="C17" s="5">
        <v>153</v>
      </c>
      <c r="D17" s="96"/>
      <c r="E17" s="43"/>
      <c r="F17" s="36"/>
      <c r="H17" s="93"/>
    </row>
    <row r="18" spans="2:6" ht="18.75" customHeight="1">
      <c r="B18" s="58" t="s">
        <v>143</v>
      </c>
      <c r="C18" s="5">
        <v>0.6</v>
      </c>
      <c r="E18" s="43">
        <v>0.6</v>
      </c>
      <c r="F18" s="36"/>
    </row>
    <row r="19" spans="2:6" ht="14.25" customHeight="1">
      <c r="B19" s="57" t="s">
        <v>159</v>
      </c>
      <c r="C19" s="5">
        <v>4081</v>
      </c>
      <c r="D19" s="41"/>
      <c r="E19" s="45">
        <v>1835.2</v>
      </c>
      <c r="F19" s="36"/>
    </row>
    <row r="20" spans="2:6" ht="12" customHeight="1">
      <c r="B20" s="57"/>
      <c r="C20" s="5"/>
      <c r="D20" s="41"/>
      <c r="E20" s="45"/>
      <c r="F20" s="36"/>
    </row>
    <row r="21" spans="2:6" ht="12" customHeight="1">
      <c r="B21" s="57" t="s">
        <v>122</v>
      </c>
      <c r="C21" s="5">
        <v>67</v>
      </c>
      <c r="D21" s="41"/>
      <c r="E21" s="45">
        <v>5</v>
      </c>
      <c r="F21" s="36"/>
    </row>
    <row r="22" spans="2:6" ht="18" customHeight="1">
      <c r="B22" s="61" t="s">
        <v>11</v>
      </c>
      <c r="C22" s="33">
        <v>400</v>
      </c>
      <c r="D22" s="76"/>
      <c r="E22" s="33">
        <v>400</v>
      </c>
      <c r="F22" s="36"/>
    </row>
    <row r="23" spans="2:6" ht="12.75">
      <c r="B23" s="62"/>
      <c r="C23" s="5"/>
      <c r="D23" s="41"/>
      <c r="E23" s="5"/>
      <c r="F23" s="36"/>
    </row>
    <row r="24" spans="2:6" ht="15.75">
      <c r="B24" s="63" t="s">
        <v>12</v>
      </c>
      <c r="C24" s="6">
        <f>SUM(C25:C30)</f>
        <v>1935</v>
      </c>
      <c r="D24" s="42">
        <f>ROUND(C24/C62*100,1)</f>
        <v>1.9</v>
      </c>
      <c r="E24" s="6">
        <f>SUM(E25:E30)</f>
        <v>1805.6</v>
      </c>
      <c r="F24" s="37">
        <f>ROUND(E24/E62*100,1)</f>
        <v>1.5</v>
      </c>
    </row>
    <row r="25" spans="2:6" ht="30.75" customHeight="1">
      <c r="B25" s="57" t="s">
        <v>13</v>
      </c>
      <c r="C25" s="13">
        <v>95</v>
      </c>
      <c r="D25" s="42"/>
      <c r="E25" s="5">
        <v>88.6</v>
      </c>
      <c r="F25" s="37"/>
    </row>
    <row r="26" spans="2:6" ht="21" customHeight="1">
      <c r="B26" s="57" t="s">
        <v>14</v>
      </c>
      <c r="C26" s="13">
        <v>250</v>
      </c>
      <c r="D26" s="42"/>
      <c r="E26" s="45">
        <v>250</v>
      </c>
      <c r="F26" s="37"/>
    </row>
    <row r="27" spans="2:6" ht="15.75">
      <c r="B27" s="57" t="s">
        <v>15</v>
      </c>
      <c r="C27" s="13">
        <v>230</v>
      </c>
      <c r="D27" s="41"/>
      <c r="E27" s="45">
        <v>233</v>
      </c>
      <c r="F27" s="37"/>
    </row>
    <row r="28" spans="2:6" ht="15.75">
      <c r="B28" s="64" t="s">
        <v>166</v>
      </c>
      <c r="C28" s="89">
        <v>0</v>
      </c>
      <c r="D28" s="91"/>
      <c r="E28" s="97">
        <v>100</v>
      </c>
      <c r="F28" s="37"/>
    </row>
    <row r="29" spans="2:6" ht="22.5" customHeight="1">
      <c r="B29" s="64" t="s">
        <v>169</v>
      </c>
      <c r="C29" s="73">
        <v>70</v>
      </c>
      <c r="D29" s="41"/>
      <c r="E29" s="98">
        <v>200</v>
      </c>
      <c r="F29" s="37"/>
    </row>
    <row r="30" spans="2:6" ht="21.75" customHeight="1">
      <c r="B30" s="58" t="s">
        <v>112</v>
      </c>
      <c r="C30" s="5">
        <v>1290</v>
      </c>
      <c r="D30" s="41"/>
      <c r="E30" s="98">
        <v>934</v>
      </c>
      <c r="F30" s="37"/>
    </row>
    <row r="31" spans="2:6" ht="24.75" customHeight="1">
      <c r="B31" s="60" t="s">
        <v>17</v>
      </c>
      <c r="C31" s="7">
        <f>C32</f>
        <v>140</v>
      </c>
      <c r="D31" s="81">
        <f>ROUND(C31/C62*100,1)</f>
        <v>0.1</v>
      </c>
      <c r="E31" s="7">
        <f>E32</f>
        <v>140</v>
      </c>
      <c r="F31" s="37">
        <f>ROUND(E31/E62*100,1)</f>
        <v>0.1</v>
      </c>
    </row>
    <row r="32" spans="2:6" ht="28.5" customHeight="1">
      <c r="B32" s="57" t="s">
        <v>34</v>
      </c>
      <c r="C32" s="5">
        <v>140</v>
      </c>
      <c r="D32" s="81"/>
      <c r="E32" s="5">
        <v>140</v>
      </c>
      <c r="F32" s="37"/>
    </row>
    <row r="33" spans="2:6" ht="33" customHeight="1">
      <c r="B33" s="60" t="s">
        <v>118</v>
      </c>
      <c r="C33" s="34">
        <v>203</v>
      </c>
      <c r="D33" s="81">
        <f>ROUND(C33/C62*100,1)</f>
        <v>0.2</v>
      </c>
      <c r="E33" s="6">
        <v>276</v>
      </c>
      <c r="F33" s="37">
        <f>ROUND(E33/E62*100,1)</f>
        <v>0.2</v>
      </c>
    </row>
    <row r="34" spans="2:6" ht="16.5">
      <c r="B34" s="60" t="s">
        <v>29</v>
      </c>
      <c r="C34" s="7">
        <f>SUM(C35:C42)</f>
        <v>57726.3</v>
      </c>
      <c r="D34" s="81">
        <f>ROUND(C34/C62*100,1)</f>
        <v>56.2</v>
      </c>
      <c r="E34" s="7">
        <f>SUM(E35:E43)</f>
        <v>67153.9</v>
      </c>
      <c r="F34" s="37">
        <f>ROUND(E34/E62*100,1)</f>
        <v>56</v>
      </c>
    </row>
    <row r="35" spans="2:6" ht="63" customHeight="1">
      <c r="B35" s="65" t="s">
        <v>18</v>
      </c>
      <c r="C35" s="5">
        <v>21640</v>
      </c>
      <c r="D35" s="81"/>
      <c r="E35" s="45"/>
      <c r="F35" s="37"/>
    </row>
    <row r="36" spans="2:6" ht="22.5" customHeight="1">
      <c r="B36" s="57" t="s">
        <v>35</v>
      </c>
      <c r="C36" s="5">
        <v>7473.2</v>
      </c>
      <c r="D36" s="81"/>
      <c r="E36" s="45">
        <v>66472.4</v>
      </c>
      <c r="F36" s="37"/>
    </row>
    <row r="37" spans="2:6" ht="31.5">
      <c r="B37" s="57" t="s">
        <v>31</v>
      </c>
      <c r="C37" s="5">
        <v>1927.8</v>
      </c>
      <c r="D37" s="81"/>
      <c r="E37" s="45"/>
      <c r="F37" s="37"/>
    </row>
    <row r="38" spans="2:6" ht="21.75" customHeight="1">
      <c r="B38" s="57" t="s">
        <v>32</v>
      </c>
      <c r="C38" s="5">
        <v>22320.9</v>
      </c>
      <c r="D38" s="81"/>
      <c r="E38" s="45"/>
      <c r="F38" s="37"/>
    </row>
    <row r="39" spans="2:6" ht="39.75" customHeight="1">
      <c r="B39" s="57" t="s">
        <v>116</v>
      </c>
      <c r="C39" s="5">
        <v>100</v>
      </c>
      <c r="D39" s="81"/>
      <c r="E39" s="45"/>
      <c r="F39" s="37"/>
    </row>
    <row r="40" spans="2:6" ht="19.5" customHeight="1">
      <c r="B40" s="57" t="s">
        <v>30</v>
      </c>
      <c r="C40" s="5">
        <v>3724.4</v>
      </c>
      <c r="D40" s="81"/>
      <c r="E40" s="45"/>
      <c r="F40" s="37"/>
    </row>
    <row r="41" spans="2:6" ht="15.75">
      <c r="B41" s="58" t="s">
        <v>19</v>
      </c>
      <c r="C41" s="32">
        <v>200</v>
      </c>
      <c r="D41" s="81"/>
      <c r="E41" s="45"/>
      <c r="F41" s="37"/>
    </row>
    <row r="42" spans="2:6" ht="15.75">
      <c r="B42" s="58" t="s">
        <v>167</v>
      </c>
      <c r="C42" s="32">
        <v>340</v>
      </c>
      <c r="D42" s="81"/>
      <c r="E42" s="45">
        <v>181.5</v>
      </c>
      <c r="F42" s="37"/>
    </row>
    <row r="43" spans="2:6" ht="15.75">
      <c r="B43" s="58" t="s">
        <v>168</v>
      </c>
      <c r="C43" s="32"/>
      <c r="D43" s="81"/>
      <c r="E43" s="45">
        <v>500</v>
      </c>
      <c r="F43" s="37"/>
    </row>
    <row r="44" spans="2:6" s="9" customFormat="1" ht="15.75">
      <c r="B44" s="63" t="s">
        <v>20</v>
      </c>
      <c r="C44" s="8">
        <v>170</v>
      </c>
      <c r="D44" s="81">
        <f>ROUND(C44/C62*100,1)</f>
        <v>0.2</v>
      </c>
      <c r="E44" s="8">
        <v>117</v>
      </c>
      <c r="F44" s="37">
        <f>ROUND(E44/E62*100,1)</f>
        <v>0.1</v>
      </c>
    </row>
    <row r="45" spans="2:6" ht="15.75">
      <c r="B45" s="63" t="s">
        <v>21</v>
      </c>
      <c r="C45" s="7">
        <f>C46+C47+C48+C49+C50+C51</f>
        <v>1460</v>
      </c>
      <c r="D45" s="81">
        <f>ROUND(C45/C62*100,1)</f>
        <v>1.4</v>
      </c>
      <c r="E45" s="7">
        <f>SUM(E46:E51)</f>
        <v>3180</v>
      </c>
      <c r="F45" s="37">
        <f>ROUND(E45/E62*100,1)</f>
        <v>2.7</v>
      </c>
    </row>
    <row r="46" spans="2:6" ht="31.5">
      <c r="B46" s="57" t="s">
        <v>36</v>
      </c>
      <c r="C46" s="5">
        <v>540</v>
      </c>
      <c r="D46" s="81"/>
      <c r="E46" s="45">
        <v>1900</v>
      </c>
      <c r="F46" s="37"/>
    </row>
    <row r="47" spans="2:6" ht="15.75">
      <c r="B47" s="57" t="s">
        <v>22</v>
      </c>
      <c r="C47" s="5">
        <v>270</v>
      </c>
      <c r="D47" s="81"/>
      <c r="E47" s="45">
        <v>300</v>
      </c>
      <c r="F47" s="37"/>
    </row>
    <row r="48" spans="2:6" ht="15.75">
      <c r="B48" s="64" t="s">
        <v>160</v>
      </c>
      <c r="C48" s="5">
        <v>200</v>
      </c>
      <c r="D48" s="81"/>
      <c r="E48" s="87">
        <v>300</v>
      </c>
      <c r="F48" s="37"/>
    </row>
    <row r="49" spans="2:6" ht="15.75">
      <c r="B49" s="64" t="s">
        <v>161</v>
      </c>
      <c r="C49" s="5">
        <v>130</v>
      </c>
      <c r="D49" s="81"/>
      <c r="E49" s="87">
        <v>180</v>
      </c>
      <c r="F49" s="37"/>
    </row>
    <row r="50" spans="2:6" ht="15.75">
      <c r="B50" s="64" t="s">
        <v>162</v>
      </c>
      <c r="C50" s="5">
        <v>150</v>
      </c>
      <c r="D50" s="81"/>
      <c r="E50" s="87">
        <v>300</v>
      </c>
      <c r="F50" s="37"/>
    </row>
    <row r="51" spans="2:6" ht="15.75">
      <c r="B51" s="64" t="s">
        <v>163</v>
      </c>
      <c r="C51" s="5">
        <v>170</v>
      </c>
      <c r="D51" s="81"/>
      <c r="E51" s="87">
        <v>200</v>
      </c>
      <c r="F51" s="37"/>
    </row>
    <row r="52" spans="2:6" ht="15.75">
      <c r="B52" s="63" t="s">
        <v>23</v>
      </c>
      <c r="C52" s="7">
        <f>C53</f>
        <v>5797</v>
      </c>
      <c r="D52" s="81">
        <f>ROUND(C52/C62*100,1)</f>
        <v>5.6</v>
      </c>
      <c r="E52" s="7">
        <f>E53</f>
        <v>10100</v>
      </c>
      <c r="F52" s="37">
        <f>ROUND(E52/E62*100,1)</f>
        <v>8.4</v>
      </c>
    </row>
    <row r="53" spans="2:6" ht="31.5">
      <c r="B53" s="57" t="s">
        <v>37</v>
      </c>
      <c r="C53" s="5">
        <v>5797</v>
      </c>
      <c r="D53" s="81"/>
      <c r="E53" s="87">
        <v>10100</v>
      </c>
      <c r="F53" s="37"/>
    </row>
    <row r="54" spans="2:6" ht="15.75">
      <c r="B54" s="63" t="s">
        <v>24</v>
      </c>
      <c r="C54" s="7">
        <f>C55</f>
        <v>463.6</v>
      </c>
      <c r="D54" s="81">
        <f>ROUND(C54/C62*100,1)</f>
        <v>0.5</v>
      </c>
      <c r="E54" s="7">
        <f>E55</f>
        <v>499.1</v>
      </c>
      <c r="F54" s="37">
        <f>ROUND(E54/E62*100,1)</f>
        <v>0.4</v>
      </c>
    </row>
    <row r="55" spans="2:6" ht="47.25">
      <c r="B55" s="57" t="s">
        <v>117</v>
      </c>
      <c r="C55" s="5">
        <v>463.6</v>
      </c>
      <c r="D55" s="81"/>
      <c r="E55" s="45">
        <v>499.1</v>
      </c>
      <c r="F55" s="37"/>
    </row>
    <row r="56" spans="2:6" ht="15.75">
      <c r="B56" s="63" t="s">
        <v>25</v>
      </c>
      <c r="C56" s="7">
        <f>C57+C58</f>
        <v>1470</v>
      </c>
      <c r="D56" s="81">
        <f>ROUND(C56/C62*100,1)</f>
        <v>1.4</v>
      </c>
      <c r="E56" s="7">
        <f>E57+E58</f>
        <v>1500</v>
      </c>
      <c r="F56" s="37">
        <f>ROUND(E56/E62*100,1)</f>
        <v>1.3</v>
      </c>
    </row>
    <row r="57" spans="2:6" ht="31.5">
      <c r="B57" s="57" t="s">
        <v>26</v>
      </c>
      <c r="C57" s="5">
        <v>1420</v>
      </c>
      <c r="D57" s="41"/>
      <c r="E57" s="45">
        <v>1500</v>
      </c>
      <c r="F57" s="36"/>
    </row>
    <row r="58" spans="2:6" ht="15.75">
      <c r="B58" s="64" t="s">
        <v>160</v>
      </c>
      <c r="C58" s="5">
        <v>50</v>
      </c>
      <c r="D58" s="41"/>
      <c r="E58" s="87">
        <v>0</v>
      </c>
      <c r="F58" s="36"/>
    </row>
    <row r="59" spans="2:6" ht="11.25" customHeight="1">
      <c r="B59" s="62"/>
      <c r="C59" s="5"/>
      <c r="D59" s="42"/>
      <c r="E59" s="45"/>
      <c r="F59" s="36"/>
    </row>
    <row r="60" spans="2:7" s="10" customFormat="1" ht="21.75" customHeight="1">
      <c r="B60" s="66" t="s">
        <v>33</v>
      </c>
      <c r="C60" s="74">
        <f>C5+C31+C33+C34+C44+C45+C52+C54+C56</f>
        <v>91102.50000000001</v>
      </c>
      <c r="D60" s="74"/>
      <c r="E60" s="74">
        <f>E5+E31+E33+E34+E44+E45+E52+E54+E56</f>
        <v>105284</v>
      </c>
      <c r="F60" s="39"/>
      <c r="G60" s="10" t="s">
        <v>164</v>
      </c>
    </row>
    <row r="61" ht="18" customHeight="1">
      <c r="E61" s="2">
        <v>76367</v>
      </c>
    </row>
    <row r="62" spans="2:6" s="17" customFormat="1" ht="20.25" customHeight="1">
      <c r="B62" s="82" t="s">
        <v>119</v>
      </c>
      <c r="C62" s="83">
        <v>102731.4</v>
      </c>
      <c r="D62" s="83"/>
      <c r="E62" s="99">
        <f>E60+14651.3+5</f>
        <v>119940.3</v>
      </c>
      <c r="F62" s="84"/>
    </row>
    <row r="63" ht="12.75">
      <c r="E63" s="2"/>
    </row>
    <row r="64" spans="2:5" ht="12.75">
      <c r="B64" t="s">
        <v>121</v>
      </c>
      <c r="C64">
        <v>12993</v>
      </c>
      <c r="E64" s="2">
        <v>14651.3</v>
      </c>
    </row>
    <row r="65" spans="2:5" ht="12.75">
      <c r="B65" t="s">
        <v>122</v>
      </c>
      <c r="C65">
        <v>67</v>
      </c>
      <c r="E65">
        <v>5</v>
      </c>
    </row>
    <row r="66" spans="2:5" ht="12.75">
      <c r="B66" t="s">
        <v>123</v>
      </c>
      <c r="C66">
        <f>SUM(C64:C65)</f>
        <v>13060</v>
      </c>
      <c r="E66">
        <f>SUM(E64:E65)</f>
        <v>14656.3</v>
      </c>
    </row>
  </sheetData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91" t="s">
        <v>217</v>
      </c>
      <c r="B1" s="104"/>
      <c r="E1" s="18"/>
      <c r="F1" s="102" t="s">
        <v>214</v>
      </c>
    </row>
    <row r="2" spans="5:6" ht="18" customHeight="1">
      <c r="E2" s="19"/>
      <c r="F2" s="102" t="s">
        <v>180</v>
      </c>
    </row>
    <row r="3" spans="2:6" s="21" customFormat="1" ht="15.75">
      <c r="B3" s="9"/>
      <c r="F3" s="102" t="s">
        <v>188</v>
      </c>
    </row>
    <row r="4" spans="2:6" s="21" customFormat="1" ht="15.75">
      <c r="B4" s="9"/>
      <c r="F4" s="103"/>
    </row>
    <row r="5" spans="1:7" s="21" customFormat="1" ht="15.75">
      <c r="A5" s="9" t="s">
        <v>215</v>
      </c>
      <c r="B5" s="9"/>
      <c r="G5" s="101"/>
    </row>
    <row r="6" spans="1:7" s="21" customFormat="1" ht="15.75">
      <c r="A6" s="9" t="s">
        <v>216</v>
      </c>
      <c r="B6" s="9"/>
      <c r="G6" s="101"/>
    </row>
    <row r="7" ht="15.75">
      <c r="F7" s="18" t="s">
        <v>181</v>
      </c>
    </row>
    <row r="8" spans="1:6" ht="12.75" customHeight="1">
      <c r="A8" s="187" t="s">
        <v>46</v>
      </c>
      <c r="B8" s="189" t="s">
        <v>202</v>
      </c>
      <c r="C8" s="185" t="s">
        <v>47</v>
      </c>
      <c r="D8" s="185" t="s">
        <v>43</v>
      </c>
      <c r="E8" s="185" t="s">
        <v>48</v>
      </c>
      <c r="F8" s="185" t="s">
        <v>49</v>
      </c>
    </row>
    <row r="9" spans="1:6" ht="12.75" customHeight="1">
      <c r="A9" s="188"/>
      <c r="B9" s="190"/>
      <c r="C9" s="186"/>
      <c r="D9" s="186"/>
      <c r="E9" s="186"/>
      <c r="F9" s="186"/>
    </row>
    <row r="10" spans="1:6" ht="15">
      <c r="A10" s="116" t="s">
        <v>50</v>
      </c>
      <c r="B10" s="117">
        <v>924</v>
      </c>
      <c r="C10" s="118">
        <v>100</v>
      </c>
      <c r="D10" s="119"/>
      <c r="E10" s="119"/>
      <c r="F10" s="120">
        <f>F11+F14+F23+F36+F32+F39</f>
        <v>28128.300000000003</v>
      </c>
    </row>
    <row r="11" spans="1:6" s="100" customFormat="1" ht="30.75" customHeight="1">
      <c r="A11" s="121" t="s">
        <v>51</v>
      </c>
      <c r="B11" s="122">
        <v>924</v>
      </c>
      <c r="C11" s="123">
        <v>102</v>
      </c>
      <c r="D11" s="114"/>
      <c r="E11" s="114"/>
      <c r="F11" s="115">
        <f>F12</f>
        <v>1044.3</v>
      </c>
    </row>
    <row r="12" spans="1:6" ht="18.75" customHeight="1">
      <c r="A12" s="124" t="s">
        <v>173</v>
      </c>
      <c r="B12" s="105">
        <v>924</v>
      </c>
      <c r="C12" s="25">
        <v>102</v>
      </c>
      <c r="D12" s="26" t="s">
        <v>52</v>
      </c>
      <c r="E12" s="26"/>
      <c r="F12" s="27">
        <f>F13</f>
        <v>1044.3</v>
      </c>
    </row>
    <row r="13" spans="1:6" ht="19.5" customHeight="1">
      <c r="A13" s="124" t="s">
        <v>201</v>
      </c>
      <c r="B13" s="105">
        <v>924</v>
      </c>
      <c r="C13" s="25">
        <v>102</v>
      </c>
      <c r="D13" s="26" t="s">
        <v>52</v>
      </c>
      <c r="E13" s="26" t="s">
        <v>203</v>
      </c>
      <c r="F13" s="27">
        <v>1044.3</v>
      </c>
    </row>
    <row r="14" spans="1:6" s="100" customFormat="1" ht="33" customHeight="1">
      <c r="A14" s="121" t="s">
        <v>53</v>
      </c>
      <c r="B14" s="111">
        <v>924</v>
      </c>
      <c r="C14" s="112">
        <v>103</v>
      </c>
      <c r="D14" s="114"/>
      <c r="E14" s="114"/>
      <c r="F14" s="115">
        <f>F15+F17+F19</f>
        <v>3841.1</v>
      </c>
    </row>
    <row r="15" spans="1:6" ht="17.25" customHeight="1">
      <c r="A15" s="124" t="s">
        <v>175</v>
      </c>
      <c r="B15" s="105">
        <v>924</v>
      </c>
      <c r="C15" s="25">
        <v>103</v>
      </c>
      <c r="D15" s="26" t="s">
        <v>54</v>
      </c>
      <c r="E15" s="26"/>
      <c r="F15" s="27">
        <f>F16</f>
        <v>897.3</v>
      </c>
    </row>
    <row r="16" spans="1:6" ht="16.5" customHeight="1">
      <c r="A16" s="124" t="s">
        <v>201</v>
      </c>
      <c r="B16" s="105">
        <v>924</v>
      </c>
      <c r="C16" s="25">
        <v>103</v>
      </c>
      <c r="D16" s="26" t="s">
        <v>54</v>
      </c>
      <c r="E16" s="26" t="s">
        <v>203</v>
      </c>
      <c r="F16" s="27">
        <v>897.3</v>
      </c>
    </row>
    <row r="17" spans="1:6" ht="19.5" customHeight="1">
      <c r="A17" s="124" t="s">
        <v>55</v>
      </c>
      <c r="B17" s="105">
        <v>924</v>
      </c>
      <c r="C17" s="25">
        <v>103</v>
      </c>
      <c r="D17" s="26" t="s">
        <v>56</v>
      </c>
      <c r="E17" s="26"/>
      <c r="F17" s="27">
        <f>F18</f>
        <v>239.2</v>
      </c>
    </row>
    <row r="18" spans="1:6" ht="21" customHeight="1">
      <c r="A18" s="124" t="s">
        <v>204</v>
      </c>
      <c r="B18" s="105">
        <v>924</v>
      </c>
      <c r="C18" s="25">
        <v>103</v>
      </c>
      <c r="D18" s="26" t="s">
        <v>56</v>
      </c>
      <c r="E18" s="26" t="s">
        <v>205</v>
      </c>
      <c r="F18" s="27">
        <v>239.2</v>
      </c>
    </row>
    <row r="19" spans="1:6" ht="16.5" customHeight="1">
      <c r="A19" s="124" t="s">
        <v>57</v>
      </c>
      <c r="B19" s="105">
        <v>924</v>
      </c>
      <c r="C19" s="25">
        <v>103</v>
      </c>
      <c r="D19" s="26" t="s">
        <v>58</v>
      </c>
      <c r="E19" s="26"/>
      <c r="F19" s="27">
        <f>F20+F21+F22</f>
        <v>2704.6</v>
      </c>
    </row>
    <row r="20" spans="1:6" ht="21.75" customHeight="1">
      <c r="A20" s="124" t="s">
        <v>201</v>
      </c>
      <c r="B20" s="105">
        <v>924</v>
      </c>
      <c r="C20" s="25">
        <v>103</v>
      </c>
      <c r="D20" s="26" t="s">
        <v>58</v>
      </c>
      <c r="E20" s="26" t="s">
        <v>203</v>
      </c>
      <c r="F20" s="27">
        <v>2604.2</v>
      </c>
    </row>
    <row r="21" spans="1:6" ht="19.5" customHeight="1">
      <c r="A21" s="124" t="s">
        <v>206</v>
      </c>
      <c r="B21" s="105">
        <v>924</v>
      </c>
      <c r="C21" s="25">
        <v>103</v>
      </c>
      <c r="D21" s="26" t="s">
        <v>58</v>
      </c>
      <c r="E21" s="26" t="s">
        <v>146</v>
      </c>
      <c r="F21" s="27">
        <v>99.4</v>
      </c>
    </row>
    <row r="22" spans="1:6" ht="17.25" customHeight="1">
      <c r="A22" s="125" t="s">
        <v>207</v>
      </c>
      <c r="B22" s="105">
        <v>924</v>
      </c>
      <c r="C22" s="25">
        <v>103</v>
      </c>
      <c r="D22" s="26" t="s">
        <v>58</v>
      </c>
      <c r="E22" s="26" t="s">
        <v>147</v>
      </c>
      <c r="F22" s="27">
        <v>1</v>
      </c>
    </row>
    <row r="23" spans="1:6" s="100" customFormat="1" ht="36" customHeight="1">
      <c r="A23" s="121" t="s">
        <v>61</v>
      </c>
      <c r="B23" s="111">
        <v>969</v>
      </c>
      <c r="C23" s="112">
        <v>104</v>
      </c>
      <c r="D23" s="114"/>
      <c r="E23" s="114"/>
      <c r="F23" s="115">
        <f>F24+F26+F30</f>
        <v>16452.4</v>
      </c>
    </row>
    <row r="24" spans="1:6" ht="30.75" customHeight="1">
      <c r="A24" s="126" t="s">
        <v>174</v>
      </c>
      <c r="B24" s="127">
        <v>969</v>
      </c>
      <c r="C24" s="25">
        <v>104</v>
      </c>
      <c r="D24" s="26" t="s">
        <v>62</v>
      </c>
      <c r="E24" s="26"/>
      <c r="F24" s="27">
        <f>F25</f>
        <v>1044.3</v>
      </c>
    </row>
    <row r="25" spans="1:6" ht="21.75" customHeight="1">
      <c r="A25" s="124" t="s">
        <v>201</v>
      </c>
      <c r="B25" s="128">
        <v>969</v>
      </c>
      <c r="C25" s="25">
        <v>104</v>
      </c>
      <c r="D25" s="26" t="s">
        <v>62</v>
      </c>
      <c r="E25" s="26" t="s">
        <v>203</v>
      </c>
      <c r="F25" s="27">
        <v>1044.3</v>
      </c>
    </row>
    <row r="26" spans="1:6" ht="18.75" customHeight="1">
      <c r="A26" s="124" t="s">
        <v>63</v>
      </c>
      <c r="B26" s="105">
        <v>969</v>
      </c>
      <c r="C26" s="25">
        <v>104</v>
      </c>
      <c r="D26" s="26" t="s">
        <v>64</v>
      </c>
      <c r="E26" s="129"/>
      <c r="F26" s="27">
        <f>F27+F28+F29</f>
        <v>15402.800000000001</v>
      </c>
    </row>
    <row r="27" spans="1:6" ht="21" customHeight="1">
      <c r="A27" s="124" t="s">
        <v>201</v>
      </c>
      <c r="B27" s="105">
        <v>969</v>
      </c>
      <c r="C27" s="25">
        <v>104</v>
      </c>
      <c r="D27" s="26" t="s">
        <v>64</v>
      </c>
      <c r="E27" s="26" t="s">
        <v>203</v>
      </c>
      <c r="F27" s="27">
        <v>14988.7</v>
      </c>
    </row>
    <row r="28" spans="1:6" ht="18.75" customHeight="1">
      <c r="A28" s="124" t="s">
        <v>206</v>
      </c>
      <c r="B28" s="105">
        <v>969</v>
      </c>
      <c r="C28" s="25">
        <v>104</v>
      </c>
      <c r="D28" s="26" t="s">
        <v>64</v>
      </c>
      <c r="E28" s="26" t="s">
        <v>146</v>
      </c>
      <c r="F28" s="27">
        <v>405.4</v>
      </c>
    </row>
    <row r="29" spans="1:6" ht="17.25" customHeight="1">
      <c r="A29" s="124" t="s">
        <v>148</v>
      </c>
      <c r="B29" s="105">
        <v>969</v>
      </c>
      <c r="C29" s="25">
        <v>104</v>
      </c>
      <c r="D29" s="26" t="s">
        <v>64</v>
      </c>
      <c r="E29" s="26" t="s">
        <v>147</v>
      </c>
      <c r="F29" s="94">
        <v>8.7</v>
      </c>
    </row>
    <row r="30" spans="1:6" ht="30.75" customHeight="1">
      <c r="A30" s="130" t="s">
        <v>197</v>
      </c>
      <c r="B30" s="127">
        <v>969</v>
      </c>
      <c r="C30" s="25">
        <v>104</v>
      </c>
      <c r="D30" s="26" t="s">
        <v>198</v>
      </c>
      <c r="E30" s="26"/>
      <c r="F30" s="27">
        <f>F31</f>
        <v>5.3</v>
      </c>
    </row>
    <row r="31" spans="1:6" ht="21.75" customHeight="1">
      <c r="A31" s="124" t="s">
        <v>206</v>
      </c>
      <c r="B31" s="127">
        <v>969</v>
      </c>
      <c r="C31" s="25">
        <v>104</v>
      </c>
      <c r="D31" s="26" t="s">
        <v>198</v>
      </c>
      <c r="E31" s="26" t="s">
        <v>146</v>
      </c>
      <c r="F31" s="27">
        <v>5.3</v>
      </c>
    </row>
    <row r="32" spans="1:6" s="10" customFormat="1" ht="18.75" customHeight="1">
      <c r="A32" s="131" t="s">
        <v>187</v>
      </c>
      <c r="B32" s="111">
        <v>992</v>
      </c>
      <c r="C32" s="112">
        <v>107</v>
      </c>
      <c r="D32" s="114"/>
      <c r="E32" s="114"/>
      <c r="F32" s="115">
        <f>F33</f>
        <v>4668.5</v>
      </c>
    </row>
    <row r="33" spans="1:6" s="20" customFormat="1" ht="18.75" customHeight="1">
      <c r="A33" s="125" t="s">
        <v>209</v>
      </c>
      <c r="B33" s="106">
        <v>992</v>
      </c>
      <c r="C33" s="28">
        <v>107</v>
      </c>
      <c r="D33" s="23" t="s">
        <v>189</v>
      </c>
      <c r="E33" s="23"/>
      <c r="F33" s="24">
        <f>F34+F35</f>
        <v>4668.5</v>
      </c>
    </row>
    <row r="34" spans="1:6" ht="18.75" customHeight="1">
      <c r="A34" s="124" t="s">
        <v>201</v>
      </c>
      <c r="B34" s="105">
        <v>992</v>
      </c>
      <c r="C34" s="25">
        <v>107</v>
      </c>
      <c r="D34" s="26" t="s">
        <v>189</v>
      </c>
      <c r="E34" s="26" t="s">
        <v>203</v>
      </c>
      <c r="F34" s="27">
        <v>3561.2</v>
      </c>
    </row>
    <row r="35" spans="1:6" ht="18.75" customHeight="1">
      <c r="A35" s="124" t="s">
        <v>206</v>
      </c>
      <c r="B35" s="105">
        <v>992</v>
      </c>
      <c r="C35" s="25">
        <v>107</v>
      </c>
      <c r="D35" s="26" t="s">
        <v>189</v>
      </c>
      <c r="E35" s="26" t="s">
        <v>146</v>
      </c>
      <c r="F35" s="27">
        <v>1107.3</v>
      </c>
    </row>
    <row r="36" spans="1:6" ht="21" customHeight="1">
      <c r="A36" s="132" t="s">
        <v>11</v>
      </c>
      <c r="B36" s="133">
        <v>969</v>
      </c>
      <c r="C36" s="28">
        <v>111</v>
      </c>
      <c r="D36" s="23"/>
      <c r="E36" s="23"/>
      <c r="F36" s="24">
        <f>F37</f>
        <v>1328</v>
      </c>
    </row>
    <row r="37" spans="1:6" ht="20.25" customHeight="1">
      <c r="A37" s="134" t="s">
        <v>97</v>
      </c>
      <c r="B37" s="107">
        <v>969</v>
      </c>
      <c r="C37" s="25">
        <v>111</v>
      </c>
      <c r="D37" s="26" t="s">
        <v>65</v>
      </c>
      <c r="E37" s="26"/>
      <c r="F37" s="27">
        <f>F38</f>
        <v>1328</v>
      </c>
    </row>
    <row r="38" spans="1:6" ht="14.25">
      <c r="A38" s="134" t="s">
        <v>149</v>
      </c>
      <c r="B38" s="128">
        <v>969</v>
      </c>
      <c r="C38" s="25">
        <v>111</v>
      </c>
      <c r="D38" s="26" t="s">
        <v>65</v>
      </c>
      <c r="E38" s="26" t="s">
        <v>150</v>
      </c>
      <c r="F38" s="27">
        <v>1328</v>
      </c>
    </row>
    <row r="39" spans="1:6" s="100" customFormat="1" ht="18.75" customHeight="1">
      <c r="A39" s="135" t="s">
        <v>12</v>
      </c>
      <c r="B39" s="113">
        <v>969</v>
      </c>
      <c r="C39" s="112">
        <v>113</v>
      </c>
      <c r="D39" s="114"/>
      <c r="E39" s="114"/>
      <c r="F39" s="115">
        <f>F40++F46+F42+F44+F48+F50</f>
        <v>794</v>
      </c>
    </row>
    <row r="40" spans="1:6" ht="17.25" customHeight="1">
      <c r="A40" s="125" t="s">
        <v>59</v>
      </c>
      <c r="B40" s="105">
        <v>924</v>
      </c>
      <c r="C40" s="25">
        <v>113</v>
      </c>
      <c r="D40" s="26" t="s">
        <v>60</v>
      </c>
      <c r="E40" s="26"/>
      <c r="F40" s="27">
        <f>F41</f>
        <v>60</v>
      </c>
    </row>
    <row r="41" spans="1:6" ht="18.75" customHeight="1">
      <c r="A41" s="125" t="s">
        <v>207</v>
      </c>
      <c r="B41" s="105">
        <v>924</v>
      </c>
      <c r="C41" s="25">
        <v>113</v>
      </c>
      <c r="D41" s="26" t="s">
        <v>60</v>
      </c>
      <c r="E41" s="26" t="s">
        <v>147</v>
      </c>
      <c r="F41" s="27">
        <v>60</v>
      </c>
    </row>
    <row r="42" spans="1:6" ht="28.5" customHeight="1">
      <c r="A42" s="124" t="s">
        <v>95</v>
      </c>
      <c r="B42" s="136">
        <v>969</v>
      </c>
      <c r="C42" s="25">
        <v>113</v>
      </c>
      <c r="D42" s="26" t="s">
        <v>96</v>
      </c>
      <c r="E42" s="26"/>
      <c r="F42" s="27">
        <f>F43</f>
        <v>242</v>
      </c>
    </row>
    <row r="43" spans="1:6" ht="19.5" customHeight="1">
      <c r="A43" s="124" t="s">
        <v>151</v>
      </c>
      <c r="B43" s="107">
        <v>969</v>
      </c>
      <c r="C43" s="25">
        <v>113</v>
      </c>
      <c r="D43" s="26" t="s">
        <v>96</v>
      </c>
      <c r="E43" s="26" t="s">
        <v>144</v>
      </c>
      <c r="F43" s="94">
        <v>242</v>
      </c>
    </row>
    <row r="44" spans="1:6" ht="18.75" customHeight="1">
      <c r="A44" s="137" t="s">
        <v>66</v>
      </c>
      <c r="B44" s="107">
        <v>969</v>
      </c>
      <c r="C44" s="25">
        <v>113</v>
      </c>
      <c r="D44" s="26" t="s">
        <v>67</v>
      </c>
      <c r="E44" s="26"/>
      <c r="F44" s="27">
        <f>F45</f>
        <v>235</v>
      </c>
    </row>
    <row r="45" spans="1:6" ht="18.75" customHeight="1">
      <c r="A45" s="124" t="s">
        <v>206</v>
      </c>
      <c r="B45" s="107">
        <v>969</v>
      </c>
      <c r="C45" s="25">
        <v>113</v>
      </c>
      <c r="D45" s="26" t="s">
        <v>67</v>
      </c>
      <c r="E45" s="26" t="s">
        <v>146</v>
      </c>
      <c r="F45" s="27">
        <v>235</v>
      </c>
    </row>
    <row r="46" spans="1:6" ht="29.25" customHeight="1">
      <c r="A46" s="138" t="s">
        <v>68</v>
      </c>
      <c r="B46" s="136">
        <v>969</v>
      </c>
      <c r="C46" s="25">
        <v>113</v>
      </c>
      <c r="D46" s="26" t="s">
        <v>69</v>
      </c>
      <c r="E46" s="26"/>
      <c r="F46" s="27">
        <f>F47</f>
        <v>97</v>
      </c>
    </row>
    <row r="47" spans="1:6" ht="15.75" customHeight="1">
      <c r="A47" s="124" t="s">
        <v>206</v>
      </c>
      <c r="B47" s="136">
        <v>969</v>
      </c>
      <c r="C47" s="25">
        <v>113</v>
      </c>
      <c r="D47" s="26" t="s">
        <v>69</v>
      </c>
      <c r="E47" s="26" t="s">
        <v>146</v>
      </c>
      <c r="F47" s="27">
        <v>97</v>
      </c>
    </row>
    <row r="48" spans="1:6" ht="19.5" customHeight="1">
      <c r="A48" s="124" t="s">
        <v>132</v>
      </c>
      <c r="B48" s="136">
        <v>969</v>
      </c>
      <c r="C48" s="25">
        <v>113</v>
      </c>
      <c r="D48" s="26" t="s">
        <v>90</v>
      </c>
      <c r="E48" s="26"/>
      <c r="F48" s="27">
        <f>F49</f>
        <v>130</v>
      </c>
    </row>
    <row r="49" spans="1:6" ht="19.5" customHeight="1">
      <c r="A49" s="124" t="s">
        <v>206</v>
      </c>
      <c r="B49" s="136">
        <v>969</v>
      </c>
      <c r="C49" s="25">
        <v>113</v>
      </c>
      <c r="D49" s="26" t="s">
        <v>90</v>
      </c>
      <c r="E49" s="26" t="s">
        <v>146</v>
      </c>
      <c r="F49" s="27">
        <v>130</v>
      </c>
    </row>
    <row r="50" spans="1:6" ht="30.75" customHeight="1">
      <c r="A50" s="124" t="s">
        <v>138</v>
      </c>
      <c r="B50" s="136">
        <v>969</v>
      </c>
      <c r="C50" s="139">
        <v>113</v>
      </c>
      <c r="D50" s="26" t="s">
        <v>137</v>
      </c>
      <c r="E50" s="26"/>
      <c r="F50" s="27">
        <f>F51</f>
        <v>30</v>
      </c>
    </row>
    <row r="51" spans="1:6" ht="18.75" customHeight="1">
      <c r="A51" s="124" t="s">
        <v>206</v>
      </c>
      <c r="B51" s="136">
        <v>969</v>
      </c>
      <c r="C51" s="139">
        <v>113</v>
      </c>
      <c r="D51" s="26" t="s">
        <v>137</v>
      </c>
      <c r="E51" s="26" t="s">
        <v>146</v>
      </c>
      <c r="F51" s="27">
        <v>30</v>
      </c>
    </row>
    <row r="52" spans="1:6" ht="18.75" customHeight="1">
      <c r="A52" s="140" t="s">
        <v>70</v>
      </c>
      <c r="B52" s="141">
        <v>969</v>
      </c>
      <c r="C52" s="142">
        <v>300</v>
      </c>
      <c r="D52" s="143"/>
      <c r="E52" s="143"/>
      <c r="F52" s="144">
        <f>F53</f>
        <v>101</v>
      </c>
    </row>
    <row r="53" spans="1:6" ht="28.5" customHeight="1">
      <c r="A53" s="145" t="s">
        <v>99</v>
      </c>
      <c r="B53" s="108">
        <v>969</v>
      </c>
      <c r="C53" s="22">
        <v>309</v>
      </c>
      <c r="D53" s="23"/>
      <c r="E53" s="23"/>
      <c r="F53" s="24">
        <f>F54</f>
        <v>101</v>
      </c>
    </row>
    <row r="54" spans="1:6" ht="47.25" customHeight="1">
      <c r="A54" s="130" t="s">
        <v>71</v>
      </c>
      <c r="B54" s="136">
        <v>969</v>
      </c>
      <c r="C54" s="139">
        <v>309</v>
      </c>
      <c r="D54" s="26" t="s">
        <v>72</v>
      </c>
      <c r="E54" s="26"/>
      <c r="F54" s="27">
        <f>F55</f>
        <v>101</v>
      </c>
    </row>
    <row r="55" spans="1:6" ht="16.5" customHeight="1">
      <c r="A55" s="124" t="s">
        <v>206</v>
      </c>
      <c r="B55" s="146">
        <v>969</v>
      </c>
      <c r="C55" s="139">
        <v>309</v>
      </c>
      <c r="D55" s="26" t="s">
        <v>72</v>
      </c>
      <c r="E55" s="26" t="s">
        <v>146</v>
      </c>
      <c r="F55" s="27">
        <v>101</v>
      </c>
    </row>
    <row r="56" spans="1:6" s="100" customFormat="1" ht="18" customHeight="1">
      <c r="A56" s="140" t="s">
        <v>101</v>
      </c>
      <c r="B56" s="147">
        <v>969</v>
      </c>
      <c r="C56" s="142">
        <v>400</v>
      </c>
      <c r="D56" s="143"/>
      <c r="E56" s="143"/>
      <c r="F56" s="144">
        <f>F57</f>
        <v>296.4</v>
      </c>
    </row>
    <row r="57" spans="1:6" ht="17.25" customHeight="1">
      <c r="A57" s="132" t="s">
        <v>102</v>
      </c>
      <c r="B57" s="109">
        <v>969</v>
      </c>
      <c r="C57" s="22">
        <v>401</v>
      </c>
      <c r="D57" s="23"/>
      <c r="E57" s="23"/>
      <c r="F57" s="24">
        <f>F58</f>
        <v>296.4</v>
      </c>
    </row>
    <row r="58" spans="1:6" s="19" customFormat="1" ht="27.75" customHeight="1">
      <c r="A58" s="124" t="s">
        <v>103</v>
      </c>
      <c r="B58" s="146">
        <v>969</v>
      </c>
      <c r="C58" s="139">
        <v>401</v>
      </c>
      <c r="D58" s="26" t="s">
        <v>104</v>
      </c>
      <c r="E58" s="26"/>
      <c r="F58" s="27">
        <f>F59</f>
        <v>296.4</v>
      </c>
    </row>
    <row r="59" spans="1:6" ht="29.25" customHeight="1">
      <c r="A59" s="124" t="s">
        <v>152</v>
      </c>
      <c r="B59" s="146">
        <v>969</v>
      </c>
      <c r="C59" s="139">
        <v>401</v>
      </c>
      <c r="D59" s="26" t="s">
        <v>104</v>
      </c>
      <c r="E59" s="26" t="s">
        <v>145</v>
      </c>
      <c r="F59" s="94">
        <v>296.4</v>
      </c>
    </row>
    <row r="60" spans="1:6" ht="18" customHeight="1">
      <c r="A60" s="140" t="s">
        <v>73</v>
      </c>
      <c r="B60" s="141">
        <v>969</v>
      </c>
      <c r="C60" s="142">
        <v>500</v>
      </c>
      <c r="D60" s="143"/>
      <c r="E60" s="143"/>
      <c r="F60" s="144">
        <f>F61</f>
        <v>55918.6</v>
      </c>
    </row>
    <row r="61" spans="1:6" ht="17.25" customHeight="1">
      <c r="A61" s="132" t="s">
        <v>29</v>
      </c>
      <c r="B61" s="109">
        <v>969</v>
      </c>
      <c r="C61" s="22">
        <v>503</v>
      </c>
      <c r="D61" s="23"/>
      <c r="E61" s="23"/>
      <c r="F61" s="24">
        <f>F62+F64+F66+F68++F70+F72+F74+F76+F80+F82+F78</f>
        <v>55918.6</v>
      </c>
    </row>
    <row r="62" spans="1:6" ht="33.75" customHeight="1">
      <c r="A62" s="130" t="s">
        <v>88</v>
      </c>
      <c r="B62" s="146">
        <v>969</v>
      </c>
      <c r="C62" s="139">
        <v>503</v>
      </c>
      <c r="D62" s="26" t="s">
        <v>38</v>
      </c>
      <c r="E62" s="26"/>
      <c r="F62" s="27">
        <f>F63</f>
        <v>19082</v>
      </c>
    </row>
    <row r="63" spans="1:6" ht="16.5" customHeight="1">
      <c r="A63" s="124" t="s">
        <v>206</v>
      </c>
      <c r="B63" s="146">
        <v>969</v>
      </c>
      <c r="C63" s="139">
        <v>503</v>
      </c>
      <c r="D63" s="26" t="s">
        <v>38</v>
      </c>
      <c r="E63" s="26" t="s">
        <v>146</v>
      </c>
      <c r="F63" s="27">
        <v>19082</v>
      </c>
    </row>
    <row r="64" spans="1:6" ht="18" customHeight="1">
      <c r="A64" s="148" t="s">
        <v>44</v>
      </c>
      <c r="B64" s="146">
        <v>969</v>
      </c>
      <c r="C64" s="139">
        <v>503</v>
      </c>
      <c r="D64" s="26" t="s">
        <v>74</v>
      </c>
      <c r="E64" s="26"/>
      <c r="F64" s="27">
        <f>F65</f>
        <v>9207</v>
      </c>
    </row>
    <row r="65" spans="1:6" ht="18.75" customHeight="1">
      <c r="A65" s="124" t="s">
        <v>206</v>
      </c>
      <c r="B65" s="136">
        <v>969</v>
      </c>
      <c r="C65" s="139">
        <v>503</v>
      </c>
      <c r="D65" s="26" t="s">
        <v>39</v>
      </c>
      <c r="E65" s="26" t="s">
        <v>146</v>
      </c>
      <c r="F65" s="27">
        <v>9207</v>
      </c>
    </row>
    <row r="66" spans="1:6" ht="34.5" customHeight="1">
      <c r="A66" s="130" t="s">
        <v>98</v>
      </c>
      <c r="B66" s="146">
        <v>969</v>
      </c>
      <c r="C66" s="139">
        <v>503</v>
      </c>
      <c r="D66" s="26" t="s">
        <v>40</v>
      </c>
      <c r="E66" s="26"/>
      <c r="F66" s="27">
        <f>F67</f>
        <v>603.6</v>
      </c>
    </row>
    <row r="67" spans="1:6" ht="19.5" customHeight="1">
      <c r="A67" s="124" t="s">
        <v>206</v>
      </c>
      <c r="B67" s="146">
        <v>969</v>
      </c>
      <c r="C67" s="139">
        <v>503</v>
      </c>
      <c r="D67" s="26" t="s">
        <v>40</v>
      </c>
      <c r="E67" s="26" t="s">
        <v>146</v>
      </c>
      <c r="F67" s="27">
        <v>603.6</v>
      </c>
    </row>
    <row r="68" spans="1:6" ht="20.25" customHeight="1">
      <c r="A68" s="124" t="s">
        <v>178</v>
      </c>
      <c r="B68" s="146">
        <v>969</v>
      </c>
      <c r="C68" s="139">
        <v>503</v>
      </c>
      <c r="D68" s="26" t="s">
        <v>41</v>
      </c>
      <c r="E68" s="26"/>
      <c r="F68" s="27">
        <f>F69</f>
        <v>22280</v>
      </c>
    </row>
    <row r="69" spans="1:6" ht="14.25">
      <c r="A69" s="124" t="s">
        <v>206</v>
      </c>
      <c r="B69" s="136">
        <v>969</v>
      </c>
      <c r="C69" s="139">
        <v>503</v>
      </c>
      <c r="D69" s="26" t="s">
        <v>41</v>
      </c>
      <c r="E69" s="26" t="s">
        <v>146</v>
      </c>
      <c r="F69" s="27">
        <v>22280</v>
      </c>
    </row>
    <row r="70" spans="1:6" ht="20.25" customHeight="1">
      <c r="A70" s="124" t="s">
        <v>45</v>
      </c>
      <c r="B70" s="136">
        <v>969</v>
      </c>
      <c r="C70" s="139">
        <v>503</v>
      </c>
      <c r="D70" s="26" t="s">
        <v>42</v>
      </c>
      <c r="E70" s="26"/>
      <c r="F70" s="27">
        <f>F71</f>
        <v>100</v>
      </c>
    </row>
    <row r="71" spans="1:6" ht="19.5" customHeight="1">
      <c r="A71" s="124" t="s">
        <v>206</v>
      </c>
      <c r="B71" s="136">
        <v>969</v>
      </c>
      <c r="C71" s="139">
        <v>503</v>
      </c>
      <c r="D71" s="26" t="s">
        <v>42</v>
      </c>
      <c r="E71" s="26" t="s">
        <v>146</v>
      </c>
      <c r="F71" s="27">
        <v>100</v>
      </c>
    </row>
    <row r="72" spans="1:6" ht="19.5" customHeight="1">
      <c r="A72" s="124" t="s">
        <v>176</v>
      </c>
      <c r="B72" s="146">
        <v>969</v>
      </c>
      <c r="C72" s="139">
        <v>503</v>
      </c>
      <c r="D72" s="26" t="s">
        <v>165</v>
      </c>
      <c r="E72" s="26"/>
      <c r="F72" s="27">
        <f>F73</f>
        <v>500</v>
      </c>
    </row>
    <row r="73" spans="1:6" ht="19.5" customHeight="1">
      <c r="A73" s="124" t="s">
        <v>206</v>
      </c>
      <c r="B73" s="146">
        <v>969</v>
      </c>
      <c r="C73" s="139">
        <v>503</v>
      </c>
      <c r="D73" s="26" t="s">
        <v>165</v>
      </c>
      <c r="E73" s="26" t="s">
        <v>146</v>
      </c>
      <c r="F73" s="27">
        <v>500</v>
      </c>
    </row>
    <row r="74" spans="1:6" ht="19.5" customHeight="1">
      <c r="A74" s="124" t="s">
        <v>177</v>
      </c>
      <c r="B74" s="136">
        <v>969</v>
      </c>
      <c r="C74" s="139">
        <v>503</v>
      </c>
      <c r="D74" s="26" t="s">
        <v>170</v>
      </c>
      <c r="E74" s="26"/>
      <c r="F74" s="27">
        <f>F75</f>
        <v>830</v>
      </c>
    </row>
    <row r="75" spans="1:6" ht="19.5" customHeight="1">
      <c r="A75" s="124" t="s">
        <v>206</v>
      </c>
      <c r="B75" s="136">
        <v>969</v>
      </c>
      <c r="C75" s="139">
        <v>503</v>
      </c>
      <c r="D75" s="26" t="s">
        <v>170</v>
      </c>
      <c r="E75" s="26" t="s">
        <v>146</v>
      </c>
      <c r="F75" s="27">
        <v>830</v>
      </c>
    </row>
    <row r="76" spans="1:6" ht="19.5" customHeight="1">
      <c r="A76" s="124" t="s">
        <v>186</v>
      </c>
      <c r="B76" s="136">
        <v>969</v>
      </c>
      <c r="C76" s="139">
        <v>503</v>
      </c>
      <c r="D76" s="26" t="s">
        <v>185</v>
      </c>
      <c r="E76" s="26"/>
      <c r="F76" s="27">
        <f>F77</f>
        <v>100</v>
      </c>
    </row>
    <row r="77" spans="1:6" ht="19.5" customHeight="1">
      <c r="A77" s="124" t="s">
        <v>206</v>
      </c>
      <c r="B77" s="136">
        <v>969</v>
      </c>
      <c r="C77" s="139">
        <v>503</v>
      </c>
      <c r="D77" s="26" t="s">
        <v>185</v>
      </c>
      <c r="E77" s="26" t="s">
        <v>146</v>
      </c>
      <c r="F77" s="27">
        <v>100</v>
      </c>
    </row>
    <row r="78" spans="1:6" ht="19.5" customHeight="1">
      <c r="A78" s="124" t="s">
        <v>210</v>
      </c>
      <c r="B78" s="136">
        <v>969</v>
      </c>
      <c r="C78" s="139">
        <v>503</v>
      </c>
      <c r="D78" s="26" t="s">
        <v>211</v>
      </c>
      <c r="E78" s="26"/>
      <c r="F78" s="27">
        <f>F79</f>
        <v>1116</v>
      </c>
    </row>
    <row r="79" spans="1:6" ht="19.5" customHeight="1">
      <c r="A79" s="124" t="s">
        <v>206</v>
      </c>
      <c r="B79" s="136">
        <v>969</v>
      </c>
      <c r="C79" s="139">
        <v>503</v>
      </c>
      <c r="D79" s="26" t="s">
        <v>211</v>
      </c>
      <c r="E79" s="26" t="s">
        <v>146</v>
      </c>
      <c r="F79" s="27">
        <v>1116</v>
      </c>
    </row>
    <row r="80" spans="1:6" ht="45.75" customHeight="1">
      <c r="A80" s="130" t="s">
        <v>105</v>
      </c>
      <c r="B80" s="136">
        <v>969</v>
      </c>
      <c r="C80" s="139">
        <v>503</v>
      </c>
      <c r="D80" s="26" t="s">
        <v>106</v>
      </c>
      <c r="E80" s="26"/>
      <c r="F80" s="27">
        <f>F81</f>
        <v>100</v>
      </c>
    </row>
    <row r="81" spans="1:6" ht="16.5" customHeight="1">
      <c r="A81" s="124" t="s">
        <v>206</v>
      </c>
      <c r="B81" s="136">
        <v>969</v>
      </c>
      <c r="C81" s="139">
        <v>503</v>
      </c>
      <c r="D81" s="26" t="s">
        <v>107</v>
      </c>
      <c r="E81" s="26" t="s">
        <v>146</v>
      </c>
      <c r="F81" s="27">
        <v>100</v>
      </c>
    </row>
    <row r="82" spans="1:6" ht="20.25" customHeight="1">
      <c r="A82" s="124" t="s">
        <v>108</v>
      </c>
      <c r="B82" s="136">
        <v>969</v>
      </c>
      <c r="C82" s="139">
        <v>503</v>
      </c>
      <c r="D82" s="26" t="s">
        <v>109</v>
      </c>
      <c r="E82" s="26"/>
      <c r="F82" s="27">
        <f>F83</f>
        <v>2000</v>
      </c>
    </row>
    <row r="83" spans="1:6" ht="17.25" customHeight="1">
      <c r="A83" s="124" t="s">
        <v>206</v>
      </c>
      <c r="B83" s="136">
        <v>969</v>
      </c>
      <c r="C83" s="139">
        <v>503</v>
      </c>
      <c r="D83" s="26" t="s">
        <v>109</v>
      </c>
      <c r="E83" s="26" t="s">
        <v>146</v>
      </c>
      <c r="F83" s="27">
        <v>2000</v>
      </c>
    </row>
    <row r="84" spans="1:6" ht="16.5" customHeight="1">
      <c r="A84" s="149" t="s">
        <v>75</v>
      </c>
      <c r="B84" s="150">
        <v>969</v>
      </c>
      <c r="C84" s="151">
        <v>600</v>
      </c>
      <c r="D84" s="152"/>
      <c r="E84" s="152"/>
      <c r="F84" s="30">
        <f>F85</f>
        <v>14.1</v>
      </c>
    </row>
    <row r="85" spans="1:6" ht="20.25" customHeight="1">
      <c r="A85" s="132" t="s">
        <v>76</v>
      </c>
      <c r="B85" s="108">
        <v>969</v>
      </c>
      <c r="C85" s="22">
        <v>605</v>
      </c>
      <c r="D85" s="23"/>
      <c r="E85" s="23"/>
      <c r="F85" s="24">
        <f>F86</f>
        <v>14.1</v>
      </c>
    </row>
    <row r="86" spans="1:6" ht="15.75" customHeight="1">
      <c r="A86" s="124" t="s">
        <v>77</v>
      </c>
      <c r="B86" s="136">
        <v>969</v>
      </c>
      <c r="C86" s="139">
        <v>605</v>
      </c>
      <c r="D86" s="26" t="s">
        <v>78</v>
      </c>
      <c r="E86" s="26"/>
      <c r="F86" s="27">
        <f>F87</f>
        <v>14.1</v>
      </c>
    </row>
    <row r="87" spans="1:6" ht="14.25">
      <c r="A87" s="124" t="s">
        <v>206</v>
      </c>
      <c r="B87" s="136">
        <v>969</v>
      </c>
      <c r="C87" s="139">
        <v>605</v>
      </c>
      <c r="D87" s="26" t="s">
        <v>78</v>
      </c>
      <c r="E87" s="26" t="s">
        <v>146</v>
      </c>
      <c r="F87" s="94">
        <v>14.1</v>
      </c>
    </row>
    <row r="88" spans="1:6" ht="15.75" customHeight="1">
      <c r="A88" s="140" t="s">
        <v>79</v>
      </c>
      <c r="B88" s="153">
        <v>969</v>
      </c>
      <c r="C88" s="142">
        <v>700</v>
      </c>
      <c r="D88" s="143"/>
      <c r="E88" s="143"/>
      <c r="F88" s="144">
        <f>F89+F92</f>
        <v>1536</v>
      </c>
    </row>
    <row r="89" spans="1:6" s="19" customFormat="1" ht="15.75" customHeight="1">
      <c r="A89" s="124" t="s">
        <v>208</v>
      </c>
      <c r="B89" s="136">
        <v>969</v>
      </c>
      <c r="C89" s="139">
        <v>705</v>
      </c>
      <c r="D89" s="154"/>
      <c r="E89" s="26"/>
      <c r="F89" s="27">
        <f>F90</f>
        <v>106</v>
      </c>
    </row>
    <row r="90" spans="1:6" s="19" customFormat="1" ht="41.25" customHeight="1">
      <c r="A90" s="155" t="s">
        <v>200</v>
      </c>
      <c r="B90" s="107">
        <v>969</v>
      </c>
      <c r="C90" s="25">
        <v>705</v>
      </c>
      <c r="D90" s="156" t="s">
        <v>199</v>
      </c>
      <c r="E90" s="157"/>
      <c r="F90" s="30">
        <f>F91</f>
        <v>106</v>
      </c>
    </row>
    <row r="91" spans="1:6" ht="15.75" customHeight="1">
      <c r="A91" s="124" t="s">
        <v>206</v>
      </c>
      <c r="B91" s="158">
        <v>969</v>
      </c>
      <c r="C91" s="151">
        <v>705</v>
      </c>
      <c r="D91" s="159" t="s">
        <v>199</v>
      </c>
      <c r="E91" s="152" t="s">
        <v>146</v>
      </c>
      <c r="F91" s="30">
        <v>106</v>
      </c>
    </row>
    <row r="92" spans="1:6" ht="18" customHeight="1">
      <c r="A92" s="124" t="s">
        <v>21</v>
      </c>
      <c r="B92" s="108">
        <v>969</v>
      </c>
      <c r="C92" s="22">
        <v>707</v>
      </c>
      <c r="D92" s="23"/>
      <c r="E92" s="23"/>
      <c r="F92" s="24">
        <f>F93+F95+F97+F99+F101+F103</f>
        <v>1430</v>
      </c>
    </row>
    <row r="93" spans="1:6" ht="28.5">
      <c r="A93" s="124" t="s">
        <v>91</v>
      </c>
      <c r="B93" s="136">
        <v>969</v>
      </c>
      <c r="C93" s="139">
        <v>707</v>
      </c>
      <c r="D93" s="26" t="s">
        <v>80</v>
      </c>
      <c r="E93" s="26"/>
      <c r="F93" s="27">
        <f>F94</f>
        <v>550</v>
      </c>
    </row>
    <row r="94" spans="1:6" ht="16.5" customHeight="1">
      <c r="A94" s="124" t="s">
        <v>206</v>
      </c>
      <c r="B94" s="136">
        <v>969</v>
      </c>
      <c r="C94" s="139">
        <v>707</v>
      </c>
      <c r="D94" s="26" t="s">
        <v>80</v>
      </c>
      <c r="E94" s="26" t="s">
        <v>146</v>
      </c>
      <c r="F94" s="27">
        <v>550</v>
      </c>
    </row>
    <row r="95" spans="1:6" ht="29.25" customHeight="1">
      <c r="A95" s="160" t="s">
        <v>212</v>
      </c>
      <c r="B95" s="136">
        <v>969</v>
      </c>
      <c r="C95" s="139">
        <v>707</v>
      </c>
      <c r="D95" s="26" t="s">
        <v>133</v>
      </c>
      <c r="E95" s="26"/>
      <c r="F95" s="27">
        <f>F96</f>
        <v>150</v>
      </c>
    </row>
    <row r="96" spans="1:6" ht="18.75" customHeight="1">
      <c r="A96" s="124" t="s">
        <v>206</v>
      </c>
      <c r="B96" s="136">
        <v>969</v>
      </c>
      <c r="C96" s="139">
        <v>707</v>
      </c>
      <c r="D96" s="26" t="s">
        <v>133</v>
      </c>
      <c r="E96" s="26" t="s">
        <v>146</v>
      </c>
      <c r="F96" s="27">
        <v>150</v>
      </c>
    </row>
    <row r="97" spans="1:6" ht="30" customHeight="1">
      <c r="A97" s="160" t="s">
        <v>135</v>
      </c>
      <c r="B97" s="136">
        <v>969</v>
      </c>
      <c r="C97" s="139">
        <v>707</v>
      </c>
      <c r="D97" s="26" t="s">
        <v>134</v>
      </c>
      <c r="E97" s="26"/>
      <c r="F97" s="27">
        <f>F98</f>
        <v>155</v>
      </c>
    </row>
    <row r="98" spans="1:6" ht="18.75" customHeight="1">
      <c r="A98" s="124" t="s">
        <v>206</v>
      </c>
      <c r="B98" s="136">
        <v>969</v>
      </c>
      <c r="C98" s="139">
        <v>707</v>
      </c>
      <c r="D98" s="26" t="s">
        <v>134</v>
      </c>
      <c r="E98" s="26" t="s">
        <v>146</v>
      </c>
      <c r="F98" s="27">
        <v>155</v>
      </c>
    </row>
    <row r="99" spans="1:6" ht="33" customHeight="1">
      <c r="A99" s="124" t="s">
        <v>179</v>
      </c>
      <c r="B99" s="136">
        <v>969</v>
      </c>
      <c r="C99" s="139">
        <v>707</v>
      </c>
      <c r="D99" s="26" t="s">
        <v>136</v>
      </c>
      <c r="E99" s="26"/>
      <c r="F99" s="27">
        <f>F100</f>
        <v>125</v>
      </c>
    </row>
    <row r="100" spans="1:6" ht="18.75" customHeight="1">
      <c r="A100" s="124" t="s">
        <v>206</v>
      </c>
      <c r="B100" s="136">
        <v>969</v>
      </c>
      <c r="C100" s="139">
        <v>707</v>
      </c>
      <c r="D100" s="26" t="s">
        <v>136</v>
      </c>
      <c r="E100" s="26" t="s">
        <v>146</v>
      </c>
      <c r="F100" s="27">
        <v>125</v>
      </c>
    </row>
    <row r="101" spans="1:6" ht="30.75" customHeight="1">
      <c r="A101" s="124" t="s">
        <v>138</v>
      </c>
      <c r="B101" s="136">
        <v>969</v>
      </c>
      <c r="C101" s="139">
        <v>707</v>
      </c>
      <c r="D101" s="26" t="s">
        <v>137</v>
      </c>
      <c r="E101" s="26"/>
      <c r="F101" s="27">
        <f>F102</f>
        <v>200</v>
      </c>
    </row>
    <row r="102" spans="1:6" ht="18.75" customHeight="1">
      <c r="A102" s="124" t="s">
        <v>206</v>
      </c>
      <c r="B102" s="136">
        <v>969</v>
      </c>
      <c r="C102" s="139">
        <v>707</v>
      </c>
      <c r="D102" s="26" t="s">
        <v>137</v>
      </c>
      <c r="E102" s="26" t="s">
        <v>146</v>
      </c>
      <c r="F102" s="27">
        <v>200</v>
      </c>
    </row>
    <row r="103" spans="1:6" ht="18.75" customHeight="1">
      <c r="A103" s="124" t="s">
        <v>172</v>
      </c>
      <c r="B103" s="136">
        <v>969</v>
      </c>
      <c r="C103" s="139">
        <v>707</v>
      </c>
      <c r="D103" s="26" t="s">
        <v>171</v>
      </c>
      <c r="E103" s="26"/>
      <c r="F103" s="27">
        <f>F104</f>
        <v>250</v>
      </c>
    </row>
    <row r="104" spans="1:6" ht="18.75" customHeight="1">
      <c r="A104" s="124" t="s">
        <v>206</v>
      </c>
      <c r="B104" s="136">
        <v>969</v>
      </c>
      <c r="C104" s="139">
        <v>707</v>
      </c>
      <c r="D104" s="26" t="s">
        <v>171</v>
      </c>
      <c r="E104" s="26" t="s">
        <v>146</v>
      </c>
      <c r="F104" s="27">
        <v>250</v>
      </c>
    </row>
    <row r="105" spans="1:6" ht="17.25" customHeight="1">
      <c r="A105" s="140" t="s">
        <v>100</v>
      </c>
      <c r="B105" s="141">
        <v>969</v>
      </c>
      <c r="C105" s="142">
        <v>800</v>
      </c>
      <c r="D105" s="143"/>
      <c r="E105" s="143"/>
      <c r="F105" s="144">
        <f>F106+F109</f>
        <v>11695</v>
      </c>
    </row>
    <row r="106" spans="1:6" ht="15">
      <c r="A106" s="132" t="s">
        <v>81</v>
      </c>
      <c r="B106" s="108">
        <v>969</v>
      </c>
      <c r="C106" s="22">
        <v>801</v>
      </c>
      <c r="D106" s="23"/>
      <c r="E106" s="23"/>
      <c r="F106" s="24">
        <f>F107</f>
        <v>9770</v>
      </c>
    </row>
    <row r="107" spans="1:6" ht="27.75" customHeight="1">
      <c r="A107" s="124" t="s">
        <v>82</v>
      </c>
      <c r="B107" s="136">
        <v>969</v>
      </c>
      <c r="C107" s="139">
        <v>801</v>
      </c>
      <c r="D107" s="26" t="s">
        <v>182</v>
      </c>
      <c r="E107" s="26"/>
      <c r="F107" s="27">
        <f>F108</f>
        <v>9770</v>
      </c>
    </row>
    <row r="108" spans="1:6" ht="17.25" customHeight="1">
      <c r="A108" s="124" t="s">
        <v>206</v>
      </c>
      <c r="B108" s="136">
        <v>969</v>
      </c>
      <c r="C108" s="139">
        <v>801</v>
      </c>
      <c r="D108" s="26" t="s">
        <v>182</v>
      </c>
      <c r="E108" s="26" t="s">
        <v>146</v>
      </c>
      <c r="F108" s="27">
        <v>9770</v>
      </c>
    </row>
    <row r="109" spans="1:6" s="20" customFormat="1" ht="17.25" customHeight="1">
      <c r="A109" s="132" t="s">
        <v>184</v>
      </c>
      <c r="B109" s="108">
        <v>969</v>
      </c>
      <c r="C109" s="22">
        <v>804</v>
      </c>
      <c r="D109" s="23"/>
      <c r="E109" s="23"/>
      <c r="F109" s="24">
        <f>F110+F112</f>
        <v>1925</v>
      </c>
    </row>
    <row r="110" spans="1:6" s="20" customFormat="1" ht="17.25" customHeight="1">
      <c r="A110" s="124" t="s">
        <v>179</v>
      </c>
      <c r="B110" s="136">
        <v>969</v>
      </c>
      <c r="C110" s="139">
        <v>804</v>
      </c>
      <c r="D110" s="26" t="s">
        <v>136</v>
      </c>
      <c r="E110" s="26"/>
      <c r="F110" s="24">
        <f>F111</f>
        <v>225</v>
      </c>
    </row>
    <row r="111" spans="1:6" s="20" customFormat="1" ht="17.25" customHeight="1">
      <c r="A111" s="124" t="s">
        <v>206</v>
      </c>
      <c r="B111" s="136">
        <v>969</v>
      </c>
      <c r="C111" s="139">
        <v>804</v>
      </c>
      <c r="D111" s="26" t="s">
        <v>136</v>
      </c>
      <c r="E111" s="26" t="s">
        <v>146</v>
      </c>
      <c r="F111" s="24">
        <v>225</v>
      </c>
    </row>
    <row r="112" spans="1:6" ht="29.25" customHeight="1">
      <c r="A112" s="124" t="s">
        <v>172</v>
      </c>
      <c r="B112" s="136">
        <v>969</v>
      </c>
      <c r="C112" s="139">
        <v>804</v>
      </c>
      <c r="D112" s="26" t="s">
        <v>171</v>
      </c>
      <c r="E112" s="26"/>
      <c r="F112" s="27">
        <f>F113</f>
        <v>1700</v>
      </c>
    </row>
    <row r="113" spans="1:6" ht="17.25" customHeight="1">
      <c r="A113" s="124" t="s">
        <v>206</v>
      </c>
      <c r="B113" s="136">
        <v>969</v>
      </c>
      <c r="C113" s="139">
        <v>804</v>
      </c>
      <c r="D113" s="26" t="s">
        <v>171</v>
      </c>
      <c r="E113" s="26" t="s">
        <v>146</v>
      </c>
      <c r="F113" s="27">
        <v>1700</v>
      </c>
    </row>
    <row r="114" spans="1:6" ht="17.25" customHeight="1">
      <c r="A114" s="140" t="s">
        <v>83</v>
      </c>
      <c r="B114" s="161">
        <v>969</v>
      </c>
      <c r="C114" s="142">
        <v>1000</v>
      </c>
      <c r="D114" s="143"/>
      <c r="E114" s="143"/>
      <c r="F114" s="144">
        <f>F115</f>
        <v>18124</v>
      </c>
    </row>
    <row r="115" spans="1:6" ht="18.75" customHeight="1">
      <c r="A115" s="124" t="s">
        <v>84</v>
      </c>
      <c r="B115" s="162">
        <v>969</v>
      </c>
      <c r="C115" s="22">
        <v>1004</v>
      </c>
      <c r="D115" s="23"/>
      <c r="E115" s="23"/>
      <c r="F115" s="24">
        <f>F116+F120+F122</f>
        <v>18124</v>
      </c>
    </row>
    <row r="116" spans="1:6" ht="28.5">
      <c r="A116" s="124" t="s">
        <v>190</v>
      </c>
      <c r="B116" s="105">
        <v>969</v>
      </c>
      <c r="C116" s="25">
        <v>1004</v>
      </c>
      <c r="D116" s="26" t="s">
        <v>191</v>
      </c>
      <c r="E116" s="26"/>
      <c r="F116" s="27">
        <f>F117+F118+F119</f>
        <v>5099.5</v>
      </c>
    </row>
    <row r="117" spans="1:6" ht="21" customHeight="1">
      <c r="A117" s="124" t="s">
        <v>201</v>
      </c>
      <c r="B117" s="110">
        <v>969</v>
      </c>
      <c r="C117" s="25">
        <v>1004</v>
      </c>
      <c r="D117" s="26" t="s">
        <v>191</v>
      </c>
      <c r="E117" s="26" t="s">
        <v>203</v>
      </c>
      <c r="F117" s="94">
        <v>3430.2</v>
      </c>
    </row>
    <row r="118" spans="1:6" ht="18" customHeight="1">
      <c r="A118" s="124" t="s">
        <v>206</v>
      </c>
      <c r="B118" s="110">
        <v>969</v>
      </c>
      <c r="C118" s="25">
        <v>1004</v>
      </c>
      <c r="D118" s="26" t="s">
        <v>191</v>
      </c>
      <c r="E118" s="26" t="s">
        <v>146</v>
      </c>
      <c r="F118" s="27">
        <v>1651.7</v>
      </c>
    </row>
    <row r="119" spans="1:6" ht="18" customHeight="1">
      <c r="A119" s="163" t="s">
        <v>148</v>
      </c>
      <c r="B119" s="110">
        <v>969</v>
      </c>
      <c r="C119" s="25">
        <v>1004</v>
      </c>
      <c r="D119" s="26" t="s">
        <v>213</v>
      </c>
      <c r="E119" s="26" t="s">
        <v>147</v>
      </c>
      <c r="F119" s="27">
        <v>17.6</v>
      </c>
    </row>
    <row r="120" spans="1:6" ht="27.75" customHeight="1">
      <c r="A120" s="124" t="s">
        <v>192</v>
      </c>
      <c r="B120" s="110">
        <v>969</v>
      </c>
      <c r="C120" s="139">
        <v>1004</v>
      </c>
      <c r="D120" s="26" t="s">
        <v>193</v>
      </c>
      <c r="E120" s="26"/>
      <c r="F120" s="27">
        <f>F121</f>
        <v>9099.6</v>
      </c>
    </row>
    <row r="121" spans="1:6" ht="19.5" customHeight="1">
      <c r="A121" s="164" t="s">
        <v>195</v>
      </c>
      <c r="B121" s="162">
        <v>969</v>
      </c>
      <c r="C121" s="139">
        <v>1004</v>
      </c>
      <c r="D121" s="26" t="s">
        <v>85</v>
      </c>
      <c r="E121" s="26" t="s">
        <v>194</v>
      </c>
      <c r="F121" s="94">
        <v>9099.6</v>
      </c>
    </row>
    <row r="122" spans="1:6" ht="28.5" customHeight="1">
      <c r="A122" s="124" t="s">
        <v>196</v>
      </c>
      <c r="B122" s="165">
        <v>969</v>
      </c>
      <c r="C122" s="166">
        <v>1004</v>
      </c>
      <c r="D122" s="167" t="s">
        <v>86</v>
      </c>
      <c r="E122" s="167"/>
      <c r="F122" s="168">
        <f>F123</f>
        <v>3924.9</v>
      </c>
    </row>
    <row r="123" spans="1:6" ht="21" customHeight="1">
      <c r="A123" s="124" t="s">
        <v>206</v>
      </c>
      <c r="B123" s="165">
        <v>969</v>
      </c>
      <c r="C123" s="169">
        <v>1004</v>
      </c>
      <c r="D123" s="170" t="s">
        <v>86</v>
      </c>
      <c r="E123" s="170" t="s">
        <v>146</v>
      </c>
      <c r="F123" s="171">
        <v>3924.9</v>
      </c>
    </row>
    <row r="124" spans="1:6" ht="18.75" customHeight="1">
      <c r="A124" s="172" t="s">
        <v>92</v>
      </c>
      <c r="B124" s="141">
        <v>969</v>
      </c>
      <c r="C124" s="142">
        <v>1100</v>
      </c>
      <c r="D124" s="143"/>
      <c r="E124" s="143"/>
      <c r="F124" s="144">
        <f>F125</f>
        <v>1150</v>
      </c>
    </row>
    <row r="125" spans="1:6" ht="15.75" customHeight="1">
      <c r="A125" s="173" t="s">
        <v>93</v>
      </c>
      <c r="B125" s="108">
        <v>969</v>
      </c>
      <c r="C125" s="22">
        <v>1102</v>
      </c>
      <c r="D125" s="23"/>
      <c r="E125" s="23"/>
      <c r="F125" s="24">
        <f>F126</f>
        <v>1150</v>
      </c>
    </row>
    <row r="126" spans="1:6" ht="30.75" customHeight="1">
      <c r="A126" s="124" t="s">
        <v>89</v>
      </c>
      <c r="B126" s="158">
        <v>969</v>
      </c>
      <c r="C126" s="174">
        <v>1102</v>
      </c>
      <c r="D126" s="29" t="s">
        <v>183</v>
      </c>
      <c r="E126" s="29"/>
      <c r="F126" s="27">
        <f>F127</f>
        <v>1150</v>
      </c>
    </row>
    <row r="127" spans="1:6" ht="14.25">
      <c r="A127" s="124" t="s">
        <v>206</v>
      </c>
      <c r="B127" s="158">
        <v>969</v>
      </c>
      <c r="C127" s="174">
        <v>1102</v>
      </c>
      <c r="D127" s="29" t="s">
        <v>183</v>
      </c>
      <c r="E127" s="29" t="s">
        <v>146</v>
      </c>
      <c r="F127" s="27">
        <v>1150</v>
      </c>
    </row>
    <row r="128" spans="1:6" ht="15.75" customHeight="1">
      <c r="A128" s="140" t="s">
        <v>94</v>
      </c>
      <c r="B128" s="161">
        <v>969</v>
      </c>
      <c r="C128" s="142">
        <v>1200</v>
      </c>
      <c r="D128" s="143"/>
      <c r="E128" s="143"/>
      <c r="F128" s="144">
        <f>F129</f>
        <v>676.6</v>
      </c>
    </row>
    <row r="129" spans="1:6" ht="17.25" customHeight="1">
      <c r="A129" s="173" t="s">
        <v>24</v>
      </c>
      <c r="B129" s="108">
        <v>969</v>
      </c>
      <c r="C129" s="22">
        <v>1202</v>
      </c>
      <c r="D129" s="23"/>
      <c r="E129" s="23"/>
      <c r="F129" s="24">
        <f>F130</f>
        <v>676.6</v>
      </c>
    </row>
    <row r="130" spans="1:6" ht="18" customHeight="1">
      <c r="A130" s="124" t="s">
        <v>132</v>
      </c>
      <c r="B130" s="136">
        <v>969</v>
      </c>
      <c r="C130" s="139">
        <v>1202</v>
      </c>
      <c r="D130" s="26" t="s">
        <v>90</v>
      </c>
      <c r="E130" s="26"/>
      <c r="F130" s="27">
        <f>F131</f>
        <v>676.6</v>
      </c>
    </row>
    <row r="131" spans="1:6" ht="16.5" customHeight="1">
      <c r="A131" s="124" t="s">
        <v>206</v>
      </c>
      <c r="B131" s="136">
        <v>969</v>
      </c>
      <c r="C131" s="139">
        <v>1202</v>
      </c>
      <c r="D131" s="26" t="s">
        <v>90</v>
      </c>
      <c r="E131" s="26" t="s">
        <v>146</v>
      </c>
      <c r="F131" s="27">
        <v>676.6</v>
      </c>
    </row>
    <row r="132" spans="1:6" ht="27" customHeight="1">
      <c r="A132" s="175" t="s">
        <v>87</v>
      </c>
      <c r="B132" s="176"/>
      <c r="C132" s="177"/>
      <c r="D132" s="178"/>
      <c r="E132" s="178"/>
      <c r="F132" s="179">
        <f>F10+F52+F56+F60+F84+F88+F105+F114+F124+F128</f>
        <v>117640.00000000001</v>
      </c>
    </row>
    <row r="135" ht="15">
      <c r="F135" s="180"/>
    </row>
    <row r="137" ht="12.75">
      <c r="F137" s="93"/>
    </row>
  </sheetData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26" right="0.16" top="0.38" bottom="0.38" header="0.26" footer="0.2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2013-10-07T13:24:18Z</cp:lastPrinted>
  <dcterms:created xsi:type="dcterms:W3CDTF">1996-10-08T23:32:33Z</dcterms:created>
  <dcterms:modified xsi:type="dcterms:W3CDTF">2013-10-29T11:43:44Z</dcterms:modified>
  <cp:category/>
  <cp:version/>
  <cp:contentType/>
  <cp:contentStatus/>
</cp:coreProperties>
</file>