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 ДОХ" sheetId="1" r:id="rId1"/>
    <sheet name="Отчет РАСХ" sheetId="2" r:id="rId2"/>
    <sheet name="ОтчетДефицит" sheetId="3" r:id="rId3"/>
  </sheets>
  <definedNames/>
  <calcPr fullCalcOnLoad="1"/>
</workbook>
</file>

<file path=xl/sharedStrings.xml><?xml version="1.0" encoding="utf-8"?>
<sst xmlns="http://schemas.openxmlformats.org/spreadsheetml/2006/main" count="367" uniqueCount="223">
  <si>
    <t>(тыс.руб.)</t>
  </si>
  <si>
    <t>Источники доходов</t>
  </si>
  <si>
    <t>Налоги на совокупный доход</t>
  </si>
  <si>
    <t xml:space="preserve">Единый налог на вмененный доход для отдельных видов деятельности 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</si>
  <si>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</si>
  <si>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</si>
  <si>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</si>
  <si>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Код</t>
  </si>
  <si>
    <t>000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</si>
  <si>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</si>
  <si>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</si>
  <si>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</si>
  <si>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</si>
  <si>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Приложение  1</t>
  </si>
  <si>
    <t>Исполнено</t>
  </si>
  <si>
    <t>% исполнения</t>
  </si>
  <si>
    <t>Утверждено</t>
  </si>
  <si>
    <t>Наименование</t>
  </si>
  <si>
    <t>Раздел и подраздел</t>
  </si>
  <si>
    <t>Целевая статья</t>
  </si>
  <si>
    <t>Вид расходов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</si>
  <si>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</si>
  <si>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</si>
  <si>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</si>
  <si>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</si>
  <si>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ОБРАЗОВАНИЕ</t>
  </si>
  <si>
    <t xml:space="preserve">Культура </t>
  </si>
  <si>
    <t>СОЦИАЛЬНАЯ ПОЛИТИКА</t>
  </si>
  <si>
    <t>Охрана семьи и детства</t>
  </si>
  <si>
    <t xml:space="preserve">                                                                                2.   Расходы  бюджета</t>
  </si>
  <si>
    <t>Изменение остатков средств на счетах по учету средств бюджета</t>
  </si>
  <si>
    <t>969 01 05 00 00 00 0000 500</t>
  </si>
  <si>
    <t>Увеличение   остатков средств  бюджетов</t>
  </si>
  <si>
    <t>969 01 05 02 01 03 0000 510</t>
  </si>
  <si>
    <t>969 01 05 00 00 00 0000 600</t>
  </si>
  <si>
    <t>Уменьшение  остатков средств  бюджетов</t>
  </si>
  <si>
    <t>969 01 05 02 01 03 0000 610</t>
  </si>
  <si>
    <t>Итого источников внутреннего финансирования дефицита бюджета</t>
  </si>
  <si>
    <t xml:space="preserve">Исполнено </t>
  </si>
  <si>
    <t>Субвенции 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</si>
  <si>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</si>
  <si>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</si>
  <si>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</si>
  <si>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</si>
  <si>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0104</t>
  </si>
  <si>
    <t>0113</t>
  </si>
  <si>
    <t xml:space="preserve">КУЛЬТУРА,  КИНЕМАТОГРАФИЯ </t>
  </si>
  <si>
    <t>СРЕДСТВА МАССОВОЙ ИНФОРМАЦИИ</t>
  </si>
  <si>
    <t xml:space="preserve">Утверждено </t>
  </si>
  <si>
    <t>Периодическая печать и издательства</t>
  </si>
  <si>
    <t xml:space="preserve">           3.   Источники финансирования дефицита бюджета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</si>
  <si>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</si>
  <si>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</si>
  <si>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000 01 05 00 00 00 0000 000 </t>
  </si>
  <si>
    <t>Резервный фонд Местной Администрации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</si>
  <si>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</si>
  <si>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Защита населения и территории  от чрезвычайных ситуаций природного и техногенного характера, гражданская оборона</t>
  </si>
  <si>
    <t>Осуществление строительного контроля над выполнением работ по благоустройству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</si>
  <si>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</si>
  <si>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</si>
  <si>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Налог, взимаемый в связи с применением патентной системы налогообложения</t>
  </si>
  <si>
    <t>Иные бюджетные ассигнования</t>
  </si>
  <si>
    <t>200</t>
  </si>
  <si>
    <t>100</t>
  </si>
  <si>
    <t>Содержание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</si>
  <si>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</si>
  <si>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</si>
  <si>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</si>
  <si>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</si>
  <si>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Осуществление закупок товаров, услуг для обеспечения муниципальных нужд 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</si>
  <si>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</si>
  <si>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</si>
  <si>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>Расходы на исполнение государственных полномочий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</si>
  <si>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</si>
  <si>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</si>
  <si>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</si>
  <si>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</si>
  <si>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РАСХОДЫ   БЮДЖЕТА - всего</t>
  </si>
  <si>
    <t>в том числе:</t>
  </si>
  <si>
    <t>Опубликование муниципальных правовых актов, иной информации</t>
  </si>
  <si>
    <t>НАЦИОНАЛЬНАЯ ЭКОНОМИКА</t>
  </si>
  <si>
    <t>ДОХОДЫ БЮДЖЕТА - всего</t>
  </si>
  <si>
    <t>000 1 05 00000 00 0000 000</t>
  </si>
  <si>
    <t>182 1 05 01010 01 0000 110</t>
  </si>
  <si>
    <t>182 1 05 01011 01 0000 110</t>
  </si>
  <si>
    <t>182 1 05 01012 01 0000 110</t>
  </si>
  <si>
    <t>182 1 05 01020 01 0000 110</t>
  </si>
  <si>
    <t>182 1 05 01021 01 0000 110</t>
  </si>
  <si>
    <t>182 1 05 01050 01 0000 110</t>
  </si>
  <si>
    <t>182 1 05 02010 02 0000 110</t>
  </si>
  <si>
    <t>000 1 16 00000 00 0000 000</t>
  </si>
  <si>
    <t>000 2 00 00000 00 0000 000</t>
  </si>
  <si>
    <t>000 2 02 00000 00 0000 000</t>
  </si>
  <si>
    <t>000  1 00 00000 00 0000 000</t>
  </si>
  <si>
    <t>182 1 05 02020 02 0000 110</t>
  </si>
  <si>
    <t>182 1 05 04000 02 0000 110</t>
  </si>
  <si>
    <t>182 1 05 04030 02 0000 110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</si>
  <si>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</si>
  <si>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00200 00010</t>
  </si>
  <si>
    <t>00200 00021</t>
  </si>
  <si>
    <t>00200 00022</t>
  </si>
  <si>
    <t>00200 00023</t>
  </si>
  <si>
    <t>00200 00031</t>
  </si>
  <si>
    <t>00200 00032</t>
  </si>
  <si>
    <t>09200 00440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</si>
  <si>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</si>
  <si>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</si>
  <si>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Главы Местной Администрации (исполнительно-распорядительного органа) муниципального образования</t>
  </si>
  <si>
    <t>09200 G0100</t>
  </si>
  <si>
    <t>Субвенции местным бюджетам на выполнение передаваемых полномочий субъектов Российской Федерации</t>
  </si>
  <si>
    <t>Субвенции 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</si>
  <si>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</si>
  <si>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                                        1.   Доходы бюджета </t>
  </si>
  <si>
    <t>Увеличение прочих остатков денежных средств  бюджетов внутригородских муниципальных образований городов федерального значения</t>
  </si>
  <si>
    <t>Уменьшение прочих остатков денежных средств  бюджетов внутригородских муниципальных образований городов федерального значения</t>
  </si>
  <si>
    <t xml:space="preserve">                                   Отчет об исполнении бюджета внутригородского муниципального образования Санкт-Петербурга</t>
  </si>
  <si>
    <t>Резервные фонды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</si>
  <si>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</si>
  <si>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</si>
  <si>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</si>
  <si>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00200 G0850</t>
  </si>
  <si>
    <t>00200 Г0850</t>
  </si>
  <si>
    <t>07000 00060</t>
  </si>
  <si>
    <t>09200 00076</t>
  </si>
  <si>
    <t>79500 00510</t>
  </si>
  <si>
    <t>79500 00520</t>
  </si>
  <si>
    <t>79500 00530</t>
  </si>
  <si>
    <t>21900 00090</t>
  </si>
  <si>
    <t>34500 00110</t>
  </si>
  <si>
    <t>60000 00131</t>
  </si>
  <si>
    <t>60000 00132</t>
  </si>
  <si>
    <t>60000 00151</t>
  </si>
  <si>
    <t>60000 00152</t>
  </si>
  <si>
    <t>60000 00161</t>
  </si>
  <si>
    <t>60000 00162</t>
  </si>
  <si>
    <t>42800 00181</t>
  </si>
  <si>
    <t>79500 00490</t>
  </si>
  <si>
    <t>45000 00200</t>
  </si>
  <si>
    <t>45000 00560</t>
  </si>
  <si>
    <t>300</t>
  </si>
  <si>
    <t>51100 G0860</t>
  </si>
  <si>
    <t>51100 G0870</t>
  </si>
  <si>
    <t>45700 00250</t>
  </si>
  <si>
    <t>Организации и проведение досуговых мероприятий для жителей муниципального образования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</si>
  <si>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</si>
  <si>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</si>
  <si>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Субвенции  бюджетам бюджетной системы Российской Федерации </t>
  </si>
  <si>
    <t>Субвенции бюджетам   на содержание ребенка в семье опекуна и приемной семье, а также вознаграждение, причитающееся приемному родителю</t>
  </si>
  <si>
    <t>000 1 05 01000 00 0000 110</t>
  </si>
  <si>
    <t>000 1 05 02000 02 0000 110</t>
  </si>
  <si>
    <t xml:space="preserve">Субвенции  бюджетам внутригородских муниципальных образований 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 и составлению протоколов об административных правонарушениях </t>
  </si>
  <si>
    <t>Содержание депутатов, осуществляющих свои полномочия на постоянной основе</t>
  </si>
  <si>
    <t>Компенсация депутатам, осуществляющим свои полномочия на непостоянной основе</t>
  </si>
  <si>
    <t>Содержание и обеспечение деятельности представительного органа муниципального образования</t>
  </si>
  <si>
    <t>Ведомственная целевая программа участия в профилактике терроризма и экстремизма, а также минимизации и (или) ликвидации последствий их проявлений на территории муниципального образования</t>
  </si>
  <si>
    <t>79500 00540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</si>
  <si>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</si>
  <si>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</si>
  <si>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Пенсионное обеспечение</t>
  </si>
  <si>
    <t>Дотации бюджетам бюджетной системы Российской Федерации</t>
  </si>
  <si>
    <t>Прочие дотации</t>
  </si>
  <si>
    <t>000 2 02 10000 00 0000 150</t>
  </si>
  <si>
    <t>000 2 02 30000 00 0000 150</t>
  </si>
  <si>
    <t>000 2 02 30024 00 0000 150</t>
  </si>
  <si>
    <t>969 2 02 30024 03 0000 150</t>
  </si>
  <si>
    <t>969 2 02 30024 03 0100 150</t>
  </si>
  <si>
    <t>969 2 02 30024 03 0200 150</t>
  </si>
  <si>
    <t>000  2 02 30027 00 0000 150</t>
  </si>
  <si>
    <t>000 2 02 30027 03 0000 150</t>
  </si>
  <si>
    <t>969 2 02 30027 03 0100 150</t>
  </si>
  <si>
    <t>969 2 02 30027 03 0200 150</t>
  </si>
  <si>
    <t>000 2 02 19999 00 0000 150</t>
  </si>
  <si>
    <t>000 2 02 19999 03 0000 150</t>
  </si>
  <si>
    <t>Прочие дотации бюджетам внутригородских муниципальных образований городов федерального значения</t>
  </si>
  <si>
    <t>09200 00071</t>
  </si>
  <si>
    <t>Формирование архивных фондов органов местного самоуправления, муниципальных предприятий и учреждений</t>
  </si>
  <si>
    <t>Другие вопросы в области культуры, кинематографии</t>
  </si>
  <si>
    <t>50500 00231</t>
  </si>
  <si>
    <t>Социальное обеспечение населения</t>
  </si>
  <si>
    <t>50500 00232</t>
  </si>
  <si>
    <t>Проект</t>
  </si>
  <si>
    <t xml:space="preserve">                                   муниципальный округ Юнтолово за 2020 год</t>
  </si>
  <si>
    <t>Прочие доходы от  компенсации затрат государства</t>
  </si>
  <si>
    <t xml:space="preserve">Прочие доходы от компенсации затрат  бюджетов внутригородских муниципальных образований городов федерального значения  </t>
  </si>
  <si>
    <t>Другие виды прочих доходов от компенсации затрат бюджетов внутригородских муниципальных образований Санкт-Петербурга</t>
  </si>
  <si>
    <t>969 1 13 02993 03 0200 130</t>
  </si>
  <si>
    <t>000 1 13 02993 03 0000 130</t>
  </si>
  <si>
    <t>000 1 13 02990 00 0000 130</t>
  </si>
  <si>
    <t>000 1 13 00000 00 0000 000</t>
  </si>
  <si>
    <t>867 1 13 02993 03 0100 130</t>
  </si>
  <si>
    <t>Средства, состовляющие восстановительную стоимость зеленых насаждений общего пользования местного значения и подлежащие начислению в бюджеты внутригородских муниципальных образований Санкт-Петербурга в соответствии с законодательством Санкт-Петербурга</t>
  </si>
  <si>
    <t>Доходы от оказания платных услуг и компенсации затрат государства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</si>
  <si>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</si>
  <si>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</t>
  </si>
  <si>
    <t>Штрафы, предусмотренные статьями 12-37-1,  44 Закона Санкт-Петербурга от 12.05.2010 № 273-70 "Об административных правонарушениях в Санкт-Петербурге"</t>
  </si>
  <si>
    <t>860 1 16 02010 02 0100 140</t>
  </si>
  <si>
    <t>824 1 16 02010 02 0100 140</t>
  </si>
  <si>
    <t>806 1 16 02010 02 0100 140</t>
  </si>
  <si>
    <t>805 1 16 02010 02 0100 140</t>
  </si>
  <si>
    <t>000 1 16 02000 02 0000 140</t>
  </si>
  <si>
    <t>000 1 16 02010 02 0000 140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</si>
  <si>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</si>
  <si>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</si>
  <si>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860 1 16 10123 01 0031 140</t>
  </si>
  <si>
    <t>806 1 16 10123 01 0031 140</t>
  </si>
  <si>
    <t>182 1 16 10123 01 0031 140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</si>
  <si>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</si>
  <si>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000 116 10000 00 0000 140</t>
  </si>
  <si>
    <t>000 116 10120 01 0000 140</t>
  </si>
  <si>
    <t>Функционирование высшего должностного лица субъекта Российской Федерации и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</si>
  <si>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</si>
  <si>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60000 00153</t>
  </si>
  <si>
    <t>60000 00164</t>
  </si>
  <si>
    <t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</si>
  <si>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</si>
  <si>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</si>
  <si>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</si>
  <si>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</si>
  <si>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</si>
  <si>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</si>
  <si>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Расходы на выплату пенсии за выслугу лет лицам, замещавшим должности муниципальной службы в органах местного самоуправления</t>
  </si>
  <si>
    <t>Расходы на выплату ежемесячной доплаты к страховой пенсии по старости, страховой пенсии по инвалидности, пенсии за выслугу лет  за стаж работы  лицам, замещавшим муниципальные должности на постоянной основе, должности муниципальной службы в органах местного самоуправления</t>
  </si>
  <si>
    <t>к Решению МС № - от-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</si>
</sst>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[$-FC19]d\ mmmm\ yyyy\ &quot;г.&quot;"/>
    <numFmt numFmtId="183" formatCode="0.000"/>
    <numFmt numFmtId="184" formatCode="#,##0.0"/>
  </numFmts>
  <fonts count="52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2.5"/>
      <name val="Times New Roman"/>
      <family val="1"/>
    </font>
    <font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180" fontId="6" fillId="0" borderId="11" xfId="0" applyNumberFormat="1" applyFont="1" applyBorder="1" applyAlignment="1">
      <alignment horizontal="right" vertical="justify"/>
    </xf>
    <xf numFmtId="0" fontId="6" fillId="0" borderId="12" xfId="0" applyFont="1" applyBorder="1" applyAlignment="1">
      <alignment vertical="justify"/>
    </xf>
    <xf numFmtId="180" fontId="4" fillId="0" borderId="11" xfId="0" applyNumberFormat="1" applyFont="1" applyBorder="1" applyAlignment="1">
      <alignment horizontal="right" vertical="justify"/>
    </xf>
    <xf numFmtId="180" fontId="4" fillId="0" borderId="11" xfId="0" applyNumberFormat="1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180" fontId="6" fillId="0" borderId="12" xfId="0" applyNumberFormat="1" applyFont="1" applyBorder="1" applyAlignment="1">
      <alignment vertical="justify"/>
    </xf>
    <xf numFmtId="180" fontId="4" fillId="0" borderId="12" xfId="0" applyNumberFormat="1" applyFont="1" applyBorder="1" applyAlignment="1">
      <alignment vertical="justify"/>
    </xf>
    <xf numFmtId="0" fontId="4" fillId="0" borderId="11" xfId="0" applyFont="1" applyBorder="1" applyAlignment="1">
      <alignment vertical="justify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vertical="justify" wrapText="1"/>
    </xf>
    <xf numFmtId="180" fontId="6" fillId="0" borderId="11" xfId="0" applyNumberFormat="1" applyFont="1" applyBorder="1" applyAlignment="1">
      <alignment vertical="justify"/>
    </xf>
    <xf numFmtId="180" fontId="1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180" fontId="10" fillId="0" borderId="0" xfId="0" applyNumberFormat="1" applyFont="1" applyAlignment="1">
      <alignment/>
    </xf>
    <xf numFmtId="0" fontId="6" fillId="0" borderId="11" xfId="0" applyFont="1" applyBorder="1" applyAlignment="1">
      <alignment vertical="top" wrapText="1"/>
    </xf>
    <xf numFmtId="0" fontId="15" fillId="0" borderId="0" xfId="0" applyFont="1" applyAlignment="1">
      <alignment/>
    </xf>
    <xf numFmtId="180" fontId="15" fillId="0" borderId="0" xfId="0" applyNumberFormat="1" applyFont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80" fontId="6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vertical="center" wrapText="1"/>
    </xf>
    <xf numFmtId="180" fontId="6" fillId="0" borderId="16" xfId="0" applyNumberFormat="1" applyFont="1" applyBorder="1" applyAlignment="1">
      <alignment vertical="center"/>
    </xf>
    <xf numFmtId="180" fontId="6" fillId="0" borderId="17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horizontal="center" vertical="justify"/>
    </xf>
    <xf numFmtId="3" fontId="4" fillId="0" borderId="15" xfId="0" applyNumberFormat="1" applyFont="1" applyBorder="1" applyAlignment="1">
      <alignment horizontal="center" vertical="justify"/>
    </xf>
    <xf numFmtId="3" fontId="6" fillId="0" borderId="18" xfId="0" applyNumberFormat="1" applyFont="1" applyBorder="1" applyAlignment="1">
      <alignment horizontal="center" vertical="justify"/>
    </xf>
    <xf numFmtId="3" fontId="4" fillId="0" borderId="18" xfId="0" applyNumberFormat="1" applyFont="1" applyBorder="1" applyAlignment="1">
      <alignment horizontal="center" vertical="justify"/>
    </xf>
    <xf numFmtId="0" fontId="6" fillId="0" borderId="11" xfId="0" applyFont="1" applyBorder="1" applyAlignment="1">
      <alignment vertical="justify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181" fontId="4" fillId="0" borderId="24" xfId="0" applyNumberFormat="1" applyFont="1" applyBorder="1" applyAlignment="1">
      <alignment/>
    </xf>
    <xf numFmtId="0" fontId="6" fillId="0" borderId="25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justify"/>
    </xf>
    <xf numFmtId="0" fontId="6" fillId="0" borderId="2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6" fillId="0" borderId="27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180" fontId="6" fillId="0" borderId="14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right" vertical="center"/>
    </xf>
    <xf numFmtId="181" fontId="6" fillId="0" borderId="1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justify" wrapText="1"/>
    </xf>
    <xf numFmtId="0" fontId="4" fillId="0" borderId="15" xfId="0" applyFont="1" applyBorder="1" applyAlignment="1">
      <alignment vertical="justify" wrapText="1"/>
    </xf>
    <xf numFmtId="181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181" fontId="6" fillId="0" borderId="29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right" vertical="center"/>
    </xf>
    <xf numFmtId="180" fontId="6" fillId="0" borderId="30" xfId="0" applyNumberFormat="1" applyFont="1" applyBorder="1" applyAlignment="1">
      <alignment vertical="center"/>
    </xf>
    <xf numFmtId="181" fontId="4" fillId="0" borderId="29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180" fontId="4" fillId="0" borderId="30" xfId="0" applyNumberFormat="1" applyFont="1" applyBorder="1" applyAlignment="1">
      <alignment horizontal="right" vertical="center"/>
    </xf>
    <xf numFmtId="180" fontId="4" fillId="0" borderId="30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horizontal="center" vertical="center"/>
    </xf>
    <xf numFmtId="181" fontId="6" fillId="0" borderId="13" xfId="0" applyNumberFormat="1" applyFont="1" applyBorder="1" applyAlignment="1">
      <alignment horizontal="center" vertical="justify"/>
    </xf>
    <xf numFmtId="49" fontId="6" fillId="0" borderId="11" xfId="0" applyNumberFormat="1" applyFont="1" applyBorder="1" applyAlignment="1">
      <alignment horizontal="center" vertical="justify"/>
    </xf>
    <xf numFmtId="181" fontId="4" fillId="0" borderId="13" xfId="0" applyNumberFormat="1" applyFont="1" applyBorder="1" applyAlignment="1">
      <alignment horizontal="center" vertical="justify"/>
    </xf>
    <xf numFmtId="49" fontId="4" fillId="0" borderId="11" xfId="0" applyNumberFormat="1" applyFont="1" applyBorder="1" applyAlignment="1">
      <alignment horizontal="center" vertical="justify"/>
    </xf>
    <xf numFmtId="180" fontId="4" fillId="0" borderId="10" xfId="0" applyNumberFormat="1" applyFont="1" applyFill="1" applyBorder="1" applyAlignment="1">
      <alignment horizontal="right" vertical="center"/>
    </xf>
    <xf numFmtId="180" fontId="6" fillId="0" borderId="10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49" fontId="6" fillId="0" borderId="11" xfId="0" applyNumberFormat="1" applyFont="1" applyBorder="1" applyAlignment="1">
      <alignment horizontal="center" vertical="justify" wrapText="1"/>
    </xf>
    <xf numFmtId="181" fontId="4" fillId="0" borderId="11" xfId="0" applyNumberFormat="1" applyFont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center" vertical="justify" wrapText="1"/>
    </xf>
    <xf numFmtId="181" fontId="6" fillId="0" borderId="11" xfId="0" applyNumberFormat="1" applyFont="1" applyBorder="1" applyAlignment="1">
      <alignment horizontal="center" vertical="justify" wrapText="1"/>
    </xf>
    <xf numFmtId="180" fontId="6" fillId="0" borderId="12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horizontal="center" vertical="justify"/>
    </xf>
    <xf numFmtId="49" fontId="6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180" fontId="6" fillId="0" borderId="30" xfId="0" applyNumberFormat="1" applyFont="1" applyFill="1" applyBorder="1" applyAlignment="1">
      <alignment horizontal="right" vertical="center"/>
    </xf>
    <xf numFmtId="180" fontId="4" fillId="0" borderId="30" xfId="0" applyNumberFormat="1" applyFont="1" applyFill="1" applyBorder="1" applyAlignment="1">
      <alignment horizontal="right" vertical="center"/>
    </xf>
    <xf numFmtId="180" fontId="6" fillId="0" borderId="30" xfId="0" applyNumberFormat="1" applyFont="1" applyFill="1" applyBorder="1" applyAlignment="1">
      <alignment vertical="center"/>
    </xf>
    <xf numFmtId="181" fontId="4" fillId="0" borderId="31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right" vertical="center"/>
    </xf>
    <xf numFmtId="180" fontId="4" fillId="0" borderId="25" xfId="0" applyNumberFormat="1" applyFont="1" applyBorder="1" applyAlignment="1">
      <alignment vertical="center"/>
    </xf>
    <xf numFmtId="180" fontId="4" fillId="0" borderId="32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/>
    </xf>
    <xf numFmtId="180" fontId="4" fillId="0" borderId="17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181" fontId="4" fillId="0" borderId="33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180" fontId="4" fillId="0" borderId="34" xfId="0" applyNumberFormat="1" applyFont="1" applyBorder="1" applyAlignment="1">
      <alignment horizontal="right" vertical="center"/>
    </xf>
    <xf numFmtId="180" fontId="4" fillId="0" borderId="34" xfId="0" applyNumberFormat="1" applyFont="1" applyBorder="1" applyAlignment="1">
      <alignment vertical="center"/>
    </xf>
    <xf numFmtId="180" fontId="6" fillId="0" borderId="35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horizontal="center" vertical="top"/>
    </xf>
    <xf numFmtId="180" fontId="4" fillId="0" borderId="37" xfId="0" applyNumberFormat="1" applyFont="1" applyBorder="1" applyAlignment="1">
      <alignment horizontal="right" vertical="justify"/>
    </xf>
    <xf numFmtId="180" fontId="6" fillId="0" borderId="16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/>
    </xf>
    <xf numFmtId="4" fontId="6" fillId="0" borderId="38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4" fontId="6" fillId="0" borderId="40" xfId="0" applyNumberFormat="1" applyFont="1" applyBorder="1" applyAlignment="1">
      <alignment horizontal="center"/>
    </xf>
    <xf numFmtId="0" fontId="6" fillId="0" borderId="22" xfId="0" applyFont="1" applyBorder="1" applyAlignment="1">
      <alignment vertical="justify" wrapText="1"/>
    </xf>
    <xf numFmtId="181" fontId="6" fillId="0" borderId="41" xfId="0" applyNumberFormat="1" applyFont="1" applyBorder="1" applyAlignment="1">
      <alignment horizontal="left" vertical="center"/>
    </xf>
    <xf numFmtId="0" fontId="6" fillId="33" borderId="15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2" fontId="6" fillId="0" borderId="15" xfId="0" applyNumberFormat="1" applyFont="1" applyBorder="1" applyAlignment="1">
      <alignment vertical="center" wrapText="1"/>
    </xf>
    <xf numFmtId="0" fontId="6" fillId="0" borderId="15" xfId="0" applyFont="1" applyBorder="1" applyAlignment="1">
      <alignment vertical="top" wrapText="1"/>
    </xf>
    <xf numFmtId="0" fontId="4" fillId="0" borderId="18" xfId="0" applyFont="1" applyBorder="1" applyAlignment="1">
      <alignment vertical="justify" wrapText="1"/>
    </xf>
    <xf numFmtId="0" fontId="4" fillId="0" borderId="15" xfId="0" applyFont="1" applyBorder="1" applyAlignment="1">
      <alignment vertical="center" wrapText="1"/>
    </xf>
    <xf numFmtId="0" fontId="4" fillId="0" borderId="22" xfId="0" applyFont="1" applyBorder="1" applyAlignment="1">
      <alignment vertical="justify" wrapText="1"/>
    </xf>
    <xf numFmtId="0" fontId="6" fillId="0" borderId="18" xfId="0" applyFont="1" applyFill="1" applyBorder="1" applyAlignment="1">
      <alignment vertical="center" wrapText="1"/>
    </xf>
    <xf numFmtId="0" fontId="4" fillId="0" borderId="24" xfId="0" applyFont="1" applyBorder="1" applyAlignment="1">
      <alignment vertical="justify" wrapText="1"/>
    </xf>
    <xf numFmtId="180" fontId="0" fillId="0" borderId="0" xfId="0" applyNumberFormat="1" applyAlignment="1">
      <alignment/>
    </xf>
    <xf numFmtId="3" fontId="4" fillId="0" borderId="24" xfId="0" applyNumberFormat="1" applyFont="1" applyBorder="1" applyAlignment="1">
      <alignment horizontal="center" vertical="justify"/>
    </xf>
    <xf numFmtId="0" fontId="4" fillId="0" borderId="25" xfId="0" applyFont="1" applyBorder="1" applyAlignment="1">
      <alignment wrapText="1"/>
    </xf>
    <xf numFmtId="180" fontId="4" fillId="0" borderId="31" xfId="0" applyNumberFormat="1" applyFont="1" applyBorder="1" applyAlignment="1">
      <alignment horizontal="right" vertical="justify"/>
    </xf>
    <xf numFmtId="0" fontId="4" fillId="0" borderId="31" xfId="0" applyFont="1" applyBorder="1" applyAlignment="1">
      <alignment vertical="justify"/>
    </xf>
    <xf numFmtId="180" fontId="4" fillId="0" borderId="32" xfId="0" applyNumberFormat="1" applyFont="1" applyBorder="1" applyAlignment="1">
      <alignment vertical="justify"/>
    </xf>
    <xf numFmtId="0" fontId="6" fillId="0" borderId="42" xfId="0" applyFont="1" applyBorder="1" applyAlignment="1">
      <alignment vertical="top" wrapText="1"/>
    </xf>
    <xf numFmtId="0" fontId="6" fillId="33" borderId="42" xfId="0" applyFont="1" applyFill="1" applyBorder="1" applyAlignment="1">
      <alignment vertical="top" wrapText="1"/>
    </xf>
    <xf numFmtId="180" fontId="6" fillId="0" borderId="37" xfId="0" applyNumberFormat="1" applyFont="1" applyBorder="1" applyAlignment="1">
      <alignment horizontal="right" vertical="justify"/>
    </xf>
    <xf numFmtId="0" fontId="6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184" fontId="2" fillId="0" borderId="37" xfId="0" applyNumberFormat="1" applyFont="1" applyBorder="1" applyAlignment="1">
      <alignment horizontal="right" vertical="top"/>
    </xf>
    <xf numFmtId="0" fontId="6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/>
    </xf>
    <xf numFmtId="3" fontId="6" fillId="0" borderId="15" xfId="0" applyNumberFormat="1" applyFont="1" applyBorder="1" applyAlignment="1">
      <alignment horizontal="center" vertical="top"/>
    </xf>
    <xf numFmtId="3" fontId="6" fillId="33" borderId="15" xfId="0" applyNumberFormat="1" applyFont="1" applyFill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6" fillId="33" borderId="36" xfId="0" applyNumberFormat="1" applyFont="1" applyFill="1" applyBorder="1" applyAlignment="1">
      <alignment horizontal="center" vertical="top"/>
    </xf>
    <xf numFmtId="3" fontId="6" fillId="0" borderId="36" xfId="0" applyNumberFormat="1" applyFont="1" applyFill="1" applyBorder="1" applyAlignment="1">
      <alignment horizontal="center" vertical="top"/>
    </xf>
    <xf numFmtId="0" fontId="6" fillId="0" borderId="36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51" fillId="0" borderId="36" xfId="0" applyFont="1" applyBorder="1" applyAlignment="1">
      <alignment horizontal="center" vertical="top"/>
    </xf>
    <xf numFmtId="184" fontId="4" fillId="0" borderId="37" xfId="0" applyNumberFormat="1" applyFont="1" applyBorder="1" applyAlignment="1">
      <alignment horizontal="right" vertical="top"/>
    </xf>
    <xf numFmtId="0" fontId="4" fillId="0" borderId="11" xfId="0" applyFont="1" applyBorder="1" applyAlignment="1">
      <alignment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vertical="center"/>
    </xf>
    <xf numFmtId="0" fontId="6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tabSelected="1" zoomScale="85" zoomScaleNormal="85" zoomScalePageLayoutView="0" workbookViewId="0" topLeftCell="A1">
      <selection activeCell="C3" sqref="C3"/>
    </sheetView>
  </sheetViews>
  <sheetFormatPr defaultColWidth="9.140625" defaultRowHeight="12.75"/>
  <cols>
    <col min="1" max="1" width="29.28125" style="0" customWidth="1"/>
    <col min="2" max="2" width="80.00390625" style="0" customWidth="1"/>
    <col min="3" max="3" width="14.140625" style="0" customWidth="1"/>
    <col min="4" max="4" width="13.421875" style="0" customWidth="1"/>
    <col min="5" max="5" width="13.7109375" style="0" customWidth="1"/>
  </cols>
  <sheetData>
    <row r="1" spans="1:5" ht="14.25" customHeight="1">
      <c r="A1" s="59" t="s">
        <v>180</v>
      </c>
      <c r="B1" s="5"/>
      <c r="C1" s="5" t="s">
        <v>13</v>
      </c>
      <c r="D1" s="5"/>
      <c r="E1" s="5"/>
    </row>
    <row r="2" spans="2:5" ht="0.75" customHeight="1" hidden="1">
      <c r="B2" s="1"/>
      <c r="C2" s="5"/>
      <c r="D2" s="5"/>
      <c r="E2" s="5"/>
    </row>
    <row r="3" spans="2:5" ht="15.75">
      <c r="B3" s="2"/>
      <c r="C3" s="5" t="s">
        <v>222</v>
      </c>
      <c r="D3" s="5"/>
      <c r="E3" s="5"/>
    </row>
    <row r="4" ht="14.25">
      <c r="B4" s="2"/>
    </row>
    <row r="5" ht="14.25">
      <c r="B5" s="2"/>
    </row>
    <row r="6" spans="1:7" ht="15.75">
      <c r="A6" s="17" t="s">
        <v>115</v>
      </c>
      <c r="B6" s="17"/>
      <c r="C6" s="5"/>
      <c r="D6" s="5"/>
      <c r="E6" s="5"/>
      <c r="F6" s="1"/>
      <c r="G6" s="1"/>
    </row>
    <row r="7" spans="1:7" ht="15.75">
      <c r="A7" s="5"/>
      <c r="B7" s="17" t="s">
        <v>181</v>
      </c>
      <c r="C7" s="5"/>
      <c r="D7" s="5"/>
      <c r="E7" s="5"/>
      <c r="F7" s="1"/>
      <c r="G7" s="1"/>
    </row>
    <row r="8" spans="1:5" ht="15.75">
      <c r="A8" s="5"/>
      <c r="B8" s="5"/>
      <c r="C8" s="5"/>
      <c r="D8" s="5"/>
      <c r="E8" s="5"/>
    </row>
    <row r="9" spans="1:5" ht="15.75">
      <c r="A9" s="5"/>
      <c r="B9" s="17" t="s">
        <v>112</v>
      </c>
      <c r="C9" s="5"/>
      <c r="D9" s="5"/>
      <c r="E9" s="5"/>
    </row>
    <row r="10" spans="1:5" ht="15.75">
      <c r="A10" s="5"/>
      <c r="B10" s="5"/>
      <c r="C10" s="13"/>
      <c r="D10" s="5"/>
      <c r="E10" s="13" t="s">
        <v>0</v>
      </c>
    </row>
    <row r="11" spans="1:32" ht="31.5">
      <c r="A11" s="60"/>
      <c r="B11" s="61" t="s">
        <v>1</v>
      </c>
      <c r="C11" s="62" t="s">
        <v>16</v>
      </c>
      <c r="D11" s="62" t="s">
        <v>14</v>
      </c>
      <c r="E11" s="62" t="s">
        <v>15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.75">
      <c r="A12" s="63" t="s">
        <v>81</v>
      </c>
      <c r="B12" s="174"/>
      <c r="C12" s="140">
        <f>C14+C45</f>
        <v>99442.2</v>
      </c>
      <c r="D12" s="140">
        <f>D14+D45</f>
        <v>102754.6</v>
      </c>
      <c r="E12" s="175">
        <f>ROUND(D12/C12*100,1)</f>
        <v>103.3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.75">
      <c r="A13" s="64" t="s">
        <v>78</v>
      </c>
      <c r="B13" s="65"/>
      <c r="C13" s="66"/>
      <c r="D13" s="66"/>
      <c r="E13" s="40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5" s="11" customFormat="1" ht="21" customHeight="1">
      <c r="A14" s="67" t="s">
        <v>93</v>
      </c>
      <c r="B14" s="68" t="s">
        <v>9</v>
      </c>
      <c r="C14" s="39">
        <f>C15+C33+C28</f>
        <v>71770</v>
      </c>
      <c r="D14" s="39">
        <f>D15+D33+D28</f>
        <v>75159.70000000001</v>
      </c>
      <c r="E14" s="40">
        <f>ROUND(D14/C14*100,1)</f>
        <v>104.7</v>
      </c>
    </row>
    <row r="15" spans="1:5" s="27" customFormat="1" ht="18" customHeight="1">
      <c r="A15" s="46" t="s">
        <v>82</v>
      </c>
      <c r="B15" s="16" t="s">
        <v>2</v>
      </c>
      <c r="C15" s="18">
        <f>C16+C23+C26</f>
        <v>69035</v>
      </c>
      <c r="D15" s="18">
        <f>D16+D23+D26</f>
        <v>69727.00000000001</v>
      </c>
      <c r="E15" s="19">
        <f>ROUND(D15/C15*100,1)</f>
        <v>101</v>
      </c>
    </row>
    <row r="16" spans="1:5" s="17" customFormat="1" ht="31.5">
      <c r="A16" s="46" t="s">
        <v>148</v>
      </c>
      <c r="B16" s="16" t="s">
        <v>10</v>
      </c>
      <c r="C16" s="18">
        <f>C17+C20+C22</f>
        <v>39320</v>
      </c>
      <c r="D16" s="18">
        <f>D17+D20+D22</f>
        <v>39903.100000000006</v>
      </c>
      <c r="E16" s="19">
        <f>ROUND(D16/C16*100,1)</f>
        <v>101.5</v>
      </c>
    </row>
    <row r="17" spans="1:5" s="17" customFormat="1" ht="31.5">
      <c r="A17" s="46" t="s">
        <v>83</v>
      </c>
      <c r="B17" s="16" t="s">
        <v>11</v>
      </c>
      <c r="C17" s="18">
        <f>C18+C19</f>
        <v>27360</v>
      </c>
      <c r="D17" s="18">
        <f>D18+D19</f>
        <v>27800.3</v>
      </c>
      <c r="E17" s="19">
        <f aca="true" t="shared" si="0" ref="E17:E58">ROUND(D17/C17*100,1)</f>
        <v>101.6</v>
      </c>
    </row>
    <row r="18" spans="1:5" s="5" customFormat="1" ht="31.5">
      <c r="A18" s="47" t="s">
        <v>84</v>
      </c>
      <c r="B18" s="15" t="s">
        <v>11</v>
      </c>
      <c r="C18" s="20">
        <v>27350</v>
      </c>
      <c r="D18" s="21">
        <v>27811.6</v>
      </c>
      <c r="E18" s="22">
        <f t="shared" si="0"/>
        <v>101.7</v>
      </c>
    </row>
    <row r="19" spans="1:5" s="5" customFormat="1" ht="47.25">
      <c r="A19" s="47" t="s">
        <v>85</v>
      </c>
      <c r="B19" s="15" t="s">
        <v>41</v>
      </c>
      <c r="C19" s="20">
        <v>10</v>
      </c>
      <c r="D19" s="21">
        <v>-11.3</v>
      </c>
      <c r="E19" s="22">
        <f t="shared" si="0"/>
        <v>-113</v>
      </c>
    </row>
    <row r="20" spans="1:5" s="17" customFormat="1" ht="31.5">
      <c r="A20" s="46" t="s">
        <v>86</v>
      </c>
      <c r="B20" s="16" t="s">
        <v>12</v>
      </c>
      <c r="C20" s="18">
        <f>C21</f>
        <v>11950</v>
      </c>
      <c r="D20" s="18">
        <f>D21</f>
        <v>12091</v>
      </c>
      <c r="E20" s="23">
        <f t="shared" si="0"/>
        <v>101.2</v>
      </c>
    </row>
    <row r="21" spans="1:5" s="17" customFormat="1" ht="63">
      <c r="A21" s="138" t="s">
        <v>87</v>
      </c>
      <c r="B21" s="15" t="s">
        <v>144</v>
      </c>
      <c r="C21" s="139">
        <v>11950</v>
      </c>
      <c r="D21" s="20">
        <v>12091</v>
      </c>
      <c r="E21" s="24">
        <f t="shared" si="0"/>
        <v>101.2</v>
      </c>
    </row>
    <row r="22" spans="1:5" s="5" customFormat="1" ht="30.75" customHeight="1">
      <c r="A22" s="46" t="s">
        <v>88</v>
      </c>
      <c r="B22" s="34" t="s">
        <v>145</v>
      </c>
      <c r="C22" s="18">
        <v>10</v>
      </c>
      <c r="D22" s="29">
        <v>11.8</v>
      </c>
      <c r="E22" s="23">
        <f t="shared" si="0"/>
        <v>118</v>
      </c>
    </row>
    <row r="23" spans="1:5" s="17" customFormat="1" ht="20.25" customHeight="1">
      <c r="A23" s="46" t="s">
        <v>149</v>
      </c>
      <c r="B23" s="28" t="s">
        <v>3</v>
      </c>
      <c r="C23" s="18">
        <f>C24+C25</f>
        <v>22185</v>
      </c>
      <c r="D23" s="18">
        <f>D24+D25</f>
        <v>22255.3</v>
      </c>
      <c r="E23" s="19">
        <f t="shared" si="0"/>
        <v>100.3</v>
      </c>
    </row>
    <row r="24" spans="1:5" s="5" customFormat="1" ht="16.5" customHeight="1">
      <c r="A24" s="47" t="s">
        <v>89</v>
      </c>
      <c r="B24" s="15" t="s">
        <v>3</v>
      </c>
      <c r="C24" s="20">
        <v>22150</v>
      </c>
      <c r="D24" s="21">
        <v>22221</v>
      </c>
      <c r="E24" s="22">
        <f t="shared" si="0"/>
        <v>100.3</v>
      </c>
    </row>
    <row r="25" spans="1:5" s="5" customFormat="1" ht="33" customHeight="1">
      <c r="A25" s="47" t="s">
        <v>94</v>
      </c>
      <c r="B25" s="15" t="s">
        <v>42</v>
      </c>
      <c r="C25" s="20">
        <v>35</v>
      </c>
      <c r="D25" s="21">
        <v>34.3</v>
      </c>
      <c r="E25" s="22">
        <f t="shared" si="0"/>
        <v>98</v>
      </c>
    </row>
    <row r="26" spans="1:5" s="17" customFormat="1" ht="33" customHeight="1">
      <c r="A26" s="46" t="s">
        <v>95</v>
      </c>
      <c r="B26" s="38" t="s">
        <v>60</v>
      </c>
      <c r="C26" s="18">
        <f>C27</f>
        <v>7530</v>
      </c>
      <c r="D26" s="29">
        <f>D27</f>
        <v>7568.6</v>
      </c>
      <c r="E26" s="19">
        <f t="shared" si="0"/>
        <v>100.5</v>
      </c>
    </row>
    <row r="27" spans="1:5" s="5" customFormat="1" ht="33" customHeight="1">
      <c r="A27" s="47" t="s">
        <v>96</v>
      </c>
      <c r="B27" s="37" t="s">
        <v>111</v>
      </c>
      <c r="C27" s="20">
        <v>7530</v>
      </c>
      <c r="D27" s="21">
        <v>7568.6</v>
      </c>
      <c r="E27" s="22">
        <f t="shared" si="0"/>
        <v>100.5</v>
      </c>
    </row>
    <row r="28" spans="1:5" s="5" customFormat="1" ht="22.5" customHeight="1">
      <c r="A28" s="176" t="s">
        <v>188</v>
      </c>
      <c r="B28" s="166" t="s">
        <v>191</v>
      </c>
      <c r="C28" s="18">
        <f>C29</f>
        <v>427</v>
      </c>
      <c r="D28" s="18">
        <f>D29</f>
        <v>2264.8</v>
      </c>
      <c r="E28" s="19">
        <f t="shared" si="0"/>
        <v>530.4</v>
      </c>
    </row>
    <row r="29" spans="1:5" s="5" customFormat="1" ht="33" customHeight="1">
      <c r="A29" s="177" t="s">
        <v>187</v>
      </c>
      <c r="B29" s="167" t="s">
        <v>182</v>
      </c>
      <c r="C29" s="18">
        <f>C30</f>
        <v>427</v>
      </c>
      <c r="D29" s="18">
        <f>D30</f>
        <v>2264.8</v>
      </c>
      <c r="E29" s="19">
        <f t="shared" si="0"/>
        <v>530.4</v>
      </c>
    </row>
    <row r="30" spans="1:5" s="5" customFormat="1" ht="31.5">
      <c r="A30" s="178" t="s">
        <v>186</v>
      </c>
      <c r="B30" s="15" t="s">
        <v>183</v>
      </c>
      <c r="C30" s="20">
        <f>C31+C32</f>
        <v>427</v>
      </c>
      <c r="D30" s="20">
        <f>D31+D32</f>
        <v>2264.8</v>
      </c>
      <c r="E30" s="22">
        <f t="shared" si="0"/>
        <v>530.4</v>
      </c>
    </row>
    <row r="31" spans="1:5" s="5" customFormat="1" ht="63">
      <c r="A31" s="178" t="s">
        <v>189</v>
      </c>
      <c r="B31" s="185" t="s">
        <v>190</v>
      </c>
      <c r="C31" s="20">
        <v>0</v>
      </c>
      <c r="D31" s="21">
        <v>1838.5</v>
      </c>
      <c r="E31" s="24">
        <v>0</v>
      </c>
    </row>
    <row r="32" spans="1:5" s="5" customFormat="1" ht="31.5">
      <c r="A32" s="178" t="s">
        <v>185</v>
      </c>
      <c r="B32" s="185" t="s">
        <v>184</v>
      </c>
      <c r="C32" s="20">
        <v>427</v>
      </c>
      <c r="D32" s="21">
        <v>426.3</v>
      </c>
      <c r="E32" s="22">
        <f t="shared" si="0"/>
        <v>99.8</v>
      </c>
    </row>
    <row r="33" spans="1:5" s="27" customFormat="1" ht="21.75" customHeight="1">
      <c r="A33" s="46" t="s">
        <v>90</v>
      </c>
      <c r="B33" s="28" t="s">
        <v>4</v>
      </c>
      <c r="C33" s="18">
        <f>C34+C40</f>
        <v>2308</v>
      </c>
      <c r="D33" s="18">
        <f>D34+D40</f>
        <v>3167.9</v>
      </c>
      <c r="E33" s="19">
        <f t="shared" si="0"/>
        <v>137.3</v>
      </c>
    </row>
    <row r="34" spans="1:5" s="6" customFormat="1" ht="31.5">
      <c r="A34" s="179" t="s">
        <v>199</v>
      </c>
      <c r="B34" s="169" t="s">
        <v>192</v>
      </c>
      <c r="C34" s="168">
        <f>C35</f>
        <v>1943</v>
      </c>
      <c r="D34" s="168">
        <f>D35</f>
        <v>2936</v>
      </c>
      <c r="E34" s="23">
        <f t="shared" si="0"/>
        <v>151.1</v>
      </c>
    </row>
    <row r="35" spans="1:5" s="26" customFormat="1" ht="63">
      <c r="A35" s="180" t="s">
        <v>200</v>
      </c>
      <c r="B35" s="169" t="s">
        <v>193</v>
      </c>
      <c r="C35" s="168">
        <f>C36+C37+C38+C39</f>
        <v>1943</v>
      </c>
      <c r="D35" s="168">
        <f>D36+D37+D38+D39</f>
        <v>2936</v>
      </c>
      <c r="E35" s="19">
        <f t="shared" si="0"/>
        <v>151.1</v>
      </c>
    </row>
    <row r="36" spans="1:5" s="17" customFormat="1" ht="47.25">
      <c r="A36" s="138" t="s">
        <v>198</v>
      </c>
      <c r="B36" s="170" t="s">
        <v>194</v>
      </c>
      <c r="C36" s="139">
        <v>70</v>
      </c>
      <c r="D36" s="20">
        <v>70</v>
      </c>
      <c r="E36" s="22">
        <f t="shared" si="0"/>
        <v>100</v>
      </c>
    </row>
    <row r="37" spans="1:5" s="6" customFormat="1" ht="51.75" customHeight="1">
      <c r="A37" s="138" t="s">
        <v>197</v>
      </c>
      <c r="B37" s="170" t="s">
        <v>194</v>
      </c>
      <c r="C37" s="139">
        <v>1700</v>
      </c>
      <c r="D37" s="21">
        <v>2620</v>
      </c>
      <c r="E37" s="22">
        <f t="shared" si="0"/>
        <v>154.1</v>
      </c>
    </row>
    <row r="38" spans="1:5" s="6" customFormat="1" ht="51.75" customHeight="1">
      <c r="A38" s="138" t="s">
        <v>196</v>
      </c>
      <c r="B38" s="170" t="s">
        <v>194</v>
      </c>
      <c r="C38" s="139">
        <v>100</v>
      </c>
      <c r="D38" s="21">
        <v>165</v>
      </c>
      <c r="E38" s="22">
        <f t="shared" si="0"/>
        <v>165</v>
      </c>
    </row>
    <row r="39" spans="1:5" s="6" customFormat="1" ht="51.75" customHeight="1">
      <c r="A39" s="138" t="s">
        <v>195</v>
      </c>
      <c r="B39" s="170" t="s">
        <v>194</v>
      </c>
      <c r="C39" s="139">
        <v>73</v>
      </c>
      <c r="D39" s="21">
        <v>81</v>
      </c>
      <c r="E39" s="22">
        <f t="shared" si="0"/>
        <v>111</v>
      </c>
    </row>
    <row r="40" spans="1:5" s="6" customFormat="1" ht="15.75">
      <c r="A40" s="179" t="s">
        <v>207</v>
      </c>
      <c r="B40" s="169" t="s">
        <v>201</v>
      </c>
      <c r="C40" s="168">
        <f>C41</f>
        <v>365</v>
      </c>
      <c r="D40" s="168">
        <f>D41</f>
        <v>231.9</v>
      </c>
      <c r="E40" s="19">
        <f t="shared" si="0"/>
        <v>63.5</v>
      </c>
    </row>
    <row r="41" spans="1:5" s="6" customFormat="1" ht="63">
      <c r="A41" s="181" t="s">
        <v>208</v>
      </c>
      <c r="B41" s="172" t="s">
        <v>206</v>
      </c>
      <c r="C41" s="168">
        <f>C42+C43+C44</f>
        <v>365</v>
      </c>
      <c r="D41" s="168">
        <f>D42+D43+D44</f>
        <v>231.9</v>
      </c>
      <c r="E41" s="19">
        <f t="shared" si="0"/>
        <v>63.5</v>
      </c>
    </row>
    <row r="42" spans="1:5" s="6" customFormat="1" ht="126">
      <c r="A42" s="182" t="s">
        <v>205</v>
      </c>
      <c r="B42" s="173" t="s">
        <v>202</v>
      </c>
      <c r="C42" s="139">
        <v>1</v>
      </c>
      <c r="D42" s="21">
        <v>-1.5</v>
      </c>
      <c r="E42" s="22">
        <f>ROUND(D42/C42*100,1)</f>
        <v>-150</v>
      </c>
    </row>
    <row r="43" spans="1:5" s="5" customFormat="1" ht="126">
      <c r="A43" s="183" t="s">
        <v>204</v>
      </c>
      <c r="B43" s="173" t="s">
        <v>202</v>
      </c>
      <c r="C43" s="184">
        <v>350</v>
      </c>
      <c r="D43" s="21">
        <v>220</v>
      </c>
      <c r="E43" s="22">
        <f>ROUND(D43/C43*100,1)</f>
        <v>62.9</v>
      </c>
    </row>
    <row r="44" spans="1:5" s="6" customFormat="1" ht="126">
      <c r="A44" s="183" t="s">
        <v>203</v>
      </c>
      <c r="B44" s="173" t="s">
        <v>202</v>
      </c>
      <c r="C44" s="171">
        <v>14</v>
      </c>
      <c r="D44" s="21">
        <v>13.4</v>
      </c>
      <c r="E44" s="22">
        <f>ROUND(D44/C44*100,1)</f>
        <v>95.7</v>
      </c>
    </row>
    <row r="45" spans="1:5" s="6" customFormat="1" ht="20.25" customHeight="1">
      <c r="A45" s="48" t="s">
        <v>91</v>
      </c>
      <c r="B45" s="69" t="s">
        <v>6</v>
      </c>
      <c r="C45" s="18">
        <f>C46</f>
        <v>27672.2</v>
      </c>
      <c r="D45" s="18">
        <f>D46</f>
        <v>27594.9</v>
      </c>
      <c r="E45" s="19">
        <f t="shared" si="0"/>
        <v>99.7</v>
      </c>
    </row>
    <row r="46" spans="1:5" s="27" customFormat="1" ht="32.25" customHeight="1">
      <c r="A46" s="46" t="s">
        <v>92</v>
      </c>
      <c r="B46" s="16" t="s">
        <v>5</v>
      </c>
      <c r="C46" s="18">
        <f>C50+C47</f>
        <v>27672.2</v>
      </c>
      <c r="D46" s="18">
        <f>D50+D47</f>
        <v>27594.9</v>
      </c>
      <c r="E46" s="19">
        <f t="shared" si="0"/>
        <v>99.7</v>
      </c>
    </row>
    <row r="47" spans="1:5" s="27" customFormat="1" ht="24" customHeight="1">
      <c r="A47" s="46" t="s">
        <v>161</v>
      </c>
      <c r="B47" s="38" t="s">
        <v>159</v>
      </c>
      <c r="C47" s="18">
        <f>C48</f>
        <v>2908.8</v>
      </c>
      <c r="D47" s="18">
        <f>D48</f>
        <v>2908.8</v>
      </c>
      <c r="E47" s="19">
        <f t="shared" si="0"/>
        <v>100</v>
      </c>
    </row>
    <row r="48" spans="1:5" s="27" customFormat="1" ht="23.25" customHeight="1">
      <c r="A48" s="46" t="s">
        <v>171</v>
      </c>
      <c r="B48" s="38" t="s">
        <v>160</v>
      </c>
      <c r="C48" s="18">
        <f>C49</f>
        <v>2908.8</v>
      </c>
      <c r="D48" s="18">
        <f>D49</f>
        <v>2908.8</v>
      </c>
      <c r="E48" s="19">
        <f t="shared" si="0"/>
        <v>100</v>
      </c>
    </row>
    <row r="49" spans="1:5" s="27" customFormat="1" ht="32.25" customHeight="1">
      <c r="A49" s="47" t="s">
        <v>172</v>
      </c>
      <c r="B49" s="9" t="s">
        <v>173</v>
      </c>
      <c r="C49" s="20">
        <v>2908.8</v>
      </c>
      <c r="D49" s="20">
        <v>2908.8</v>
      </c>
      <c r="E49" s="22">
        <f t="shared" si="0"/>
        <v>100</v>
      </c>
    </row>
    <row r="50" spans="1:5" s="26" customFormat="1" ht="23.25" customHeight="1">
      <c r="A50" s="48" t="s">
        <v>162</v>
      </c>
      <c r="B50" s="38" t="s">
        <v>146</v>
      </c>
      <c r="C50" s="18">
        <f>C52+C56</f>
        <v>24763.4</v>
      </c>
      <c r="D50" s="18">
        <f>D52+D56</f>
        <v>24686.100000000002</v>
      </c>
      <c r="E50" s="19">
        <f t="shared" si="0"/>
        <v>99.7</v>
      </c>
    </row>
    <row r="51" spans="1:5" s="17" customFormat="1" ht="34.5" customHeight="1">
      <c r="A51" s="46" t="s">
        <v>163</v>
      </c>
      <c r="B51" s="50" t="s">
        <v>109</v>
      </c>
      <c r="C51" s="18">
        <f>C52</f>
        <v>4448.9</v>
      </c>
      <c r="D51" s="18">
        <f>D52</f>
        <v>4430.2</v>
      </c>
      <c r="E51" s="19">
        <f t="shared" si="0"/>
        <v>99.6</v>
      </c>
    </row>
    <row r="52" spans="1:5" s="26" customFormat="1" ht="60.75" customHeight="1">
      <c r="A52" s="48" t="s">
        <v>164</v>
      </c>
      <c r="B52" s="38" t="s">
        <v>110</v>
      </c>
      <c r="C52" s="18">
        <f>C53+C54</f>
        <v>4448.9</v>
      </c>
      <c r="D52" s="18">
        <f>D53+D54</f>
        <v>4430.2</v>
      </c>
      <c r="E52" s="19">
        <f t="shared" si="0"/>
        <v>99.6</v>
      </c>
    </row>
    <row r="53" spans="1:5" s="6" customFormat="1" ht="63" customHeight="1">
      <c r="A53" s="49" t="s">
        <v>165</v>
      </c>
      <c r="B53" s="9" t="s">
        <v>39</v>
      </c>
      <c r="C53" s="20">
        <v>4441.4</v>
      </c>
      <c r="D53" s="25">
        <v>4422.7</v>
      </c>
      <c r="E53" s="22">
        <f t="shared" si="0"/>
        <v>99.6</v>
      </c>
    </row>
    <row r="54" spans="1:5" s="6" customFormat="1" ht="77.25" customHeight="1">
      <c r="A54" s="49" t="s">
        <v>166</v>
      </c>
      <c r="B54" s="9" t="s">
        <v>150</v>
      </c>
      <c r="C54" s="20">
        <v>7.5</v>
      </c>
      <c r="D54" s="21">
        <v>7.5</v>
      </c>
      <c r="E54" s="24">
        <f t="shared" si="0"/>
        <v>100</v>
      </c>
    </row>
    <row r="55" spans="1:5" s="6" customFormat="1" ht="46.5" customHeight="1">
      <c r="A55" s="48" t="s">
        <v>167</v>
      </c>
      <c r="B55" s="38" t="s">
        <v>147</v>
      </c>
      <c r="C55" s="18">
        <f>C56</f>
        <v>20314.5</v>
      </c>
      <c r="D55" s="29">
        <f>D56</f>
        <v>20255.9</v>
      </c>
      <c r="E55" s="19">
        <f t="shared" si="0"/>
        <v>99.7</v>
      </c>
    </row>
    <row r="56" spans="1:5" s="26" customFormat="1" ht="61.5" customHeight="1">
      <c r="A56" s="48" t="s">
        <v>168</v>
      </c>
      <c r="B56" s="38" t="s">
        <v>97</v>
      </c>
      <c r="C56" s="18">
        <f>C57+C58</f>
        <v>20314.5</v>
      </c>
      <c r="D56" s="18">
        <f>D57+D58</f>
        <v>20255.9</v>
      </c>
      <c r="E56" s="19">
        <f t="shared" si="0"/>
        <v>99.7</v>
      </c>
    </row>
    <row r="57" spans="1:5" s="6" customFormat="1" ht="34.5" customHeight="1">
      <c r="A57" s="49" t="s">
        <v>169</v>
      </c>
      <c r="B57" s="9" t="s">
        <v>40</v>
      </c>
      <c r="C57" s="20">
        <v>13620.7</v>
      </c>
      <c r="D57" s="25">
        <v>13582.1</v>
      </c>
      <c r="E57" s="22">
        <f t="shared" si="0"/>
        <v>99.7</v>
      </c>
    </row>
    <row r="58" spans="1:5" s="6" customFormat="1" ht="31.5">
      <c r="A58" s="161" t="s">
        <v>170</v>
      </c>
      <c r="B58" s="162" t="s">
        <v>43</v>
      </c>
      <c r="C58" s="163">
        <v>6693.8</v>
      </c>
      <c r="D58" s="164">
        <v>6673.8</v>
      </c>
      <c r="E58" s="165">
        <f t="shared" si="0"/>
        <v>99.7</v>
      </c>
    </row>
    <row r="60" ht="12.75">
      <c r="B60" s="4"/>
    </row>
    <row r="61" ht="12.75">
      <c r="C61" s="160"/>
    </row>
  </sheetData>
  <sheetProtection/>
  <printOptions horizontalCentered="1"/>
  <pageMargins left="0.35433070866141736" right="0.31496062992125984" top="0.52" bottom="0.56" header="0.28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zoomScale="85" zoomScaleNormal="85" zoomScalePageLayoutView="0" workbookViewId="0" topLeftCell="A1">
      <selection activeCell="A77" sqref="A77"/>
    </sheetView>
  </sheetViews>
  <sheetFormatPr defaultColWidth="9.140625" defaultRowHeight="12.75"/>
  <cols>
    <col min="1" max="1" width="85.421875" style="0" customWidth="1"/>
    <col min="2" max="2" width="11.8515625" style="0" customWidth="1"/>
    <col min="3" max="3" width="14.140625" style="0" customWidth="1"/>
    <col min="4" max="4" width="11.28125" style="0" customWidth="1"/>
    <col min="5" max="5" width="14.8515625" style="0" customWidth="1"/>
    <col min="6" max="6" width="13.140625" style="0" customWidth="1"/>
    <col min="7" max="7" width="13.8515625" style="0" customWidth="1"/>
    <col min="9" max="9" width="9.8515625" style="0" bestFit="1" customWidth="1"/>
  </cols>
  <sheetData>
    <row r="1" spans="1:7" ht="15.75">
      <c r="A1" s="17" t="s">
        <v>29</v>
      </c>
      <c r="B1" s="1"/>
      <c r="C1" s="1"/>
      <c r="D1" s="1"/>
      <c r="E1" s="1"/>
      <c r="F1" s="1"/>
      <c r="G1" s="1"/>
    </row>
    <row r="2" spans="1:7" ht="15.75">
      <c r="A2" s="35"/>
      <c r="B2" s="1"/>
      <c r="C2" s="1"/>
      <c r="D2" s="1"/>
      <c r="E2" s="70"/>
      <c r="F2" s="1"/>
      <c r="G2" s="1"/>
    </row>
    <row r="3" spans="1:7" ht="12.75" customHeight="1">
      <c r="A3" s="186" t="s">
        <v>17</v>
      </c>
      <c r="B3" s="188" t="s">
        <v>18</v>
      </c>
      <c r="C3" s="188" t="s">
        <v>19</v>
      </c>
      <c r="D3" s="188" t="s">
        <v>20</v>
      </c>
      <c r="E3" s="192" t="s">
        <v>48</v>
      </c>
      <c r="F3" s="188" t="s">
        <v>14</v>
      </c>
      <c r="G3" s="190" t="s">
        <v>15</v>
      </c>
    </row>
    <row r="4" spans="1:7" ht="24" customHeight="1">
      <c r="A4" s="187"/>
      <c r="B4" s="189"/>
      <c r="C4" s="189"/>
      <c r="D4" s="189"/>
      <c r="E4" s="193"/>
      <c r="F4" s="194"/>
      <c r="G4" s="191"/>
    </row>
    <row r="5" spans="1:7" ht="27" customHeight="1">
      <c r="A5" s="71" t="s">
        <v>77</v>
      </c>
      <c r="B5" s="72"/>
      <c r="C5" s="72"/>
      <c r="D5" s="72"/>
      <c r="E5" s="44">
        <f>E7+E53+E57+E61+E79+E83+E90+E102</f>
        <v>106584.19999999998</v>
      </c>
      <c r="F5" s="44">
        <f>F7+F53+F57+F61+F79+F83+F90+F102</f>
        <v>106021.29999999999</v>
      </c>
      <c r="G5" s="45">
        <f aca="true" t="shared" si="0" ref="G5:G105">ROUND(F5/E5*100,1)</f>
        <v>99.5</v>
      </c>
    </row>
    <row r="6" spans="1:7" ht="15" customHeight="1">
      <c r="A6" s="73" t="s">
        <v>78</v>
      </c>
      <c r="B6" s="74"/>
      <c r="C6" s="74"/>
      <c r="D6" s="74"/>
      <c r="E6" s="74"/>
      <c r="F6" s="66"/>
      <c r="G6" s="75"/>
    </row>
    <row r="7" spans="1:7" s="12" customFormat="1" ht="15.75">
      <c r="A7" s="42" t="s">
        <v>51</v>
      </c>
      <c r="B7" s="76">
        <v>100</v>
      </c>
      <c r="C7" s="77"/>
      <c r="D7" s="77"/>
      <c r="E7" s="78">
        <f>E8+E11+E21+E34+E36</f>
        <v>34127.7</v>
      </c>
      <c r="F7" s="78">
        <f>F8+F11+F21+F34+F36</f>
        <v>33714.399999999994</v>
      </c>
      <c r="G7" s="75">
        <f t="shared" si="0"/>
        <v>98.8</v>
      </c>
    </row>
    <row r="8" spans="1:7" s="12" customFormat="1" ht="31.5">
      <c r="A8" s="43" t="s">
        <v>209</v>
      </c>
      <c r="B8" s="79">
        <v>102</v>
      </c>
      <c r="C8" s="77"/>
      <c r="D8" s="77"/>
      <c r="E8" s="78">
        <f>E9</f>
        <v>1327.9</v>
      </c>
      <c r="F8" s="78">
        <f>F9</f>
        <v>1300.1</v>
      </c>
      <c r="G8" s="75">
        <f t="shared" si="0"/>
        <v>97.9</v>
      </c>
    </row>
    <row r="9" spans="1:7" s="35" customFormat="1" ht="15.75">
      <c r="A9" s="80" t="s">
        <v>64</v>
      </c>
      <c r="B9" s="79">
        <v>102</v>
      </c>
      <c r="C9" s="77" t="s">
        <v>98</v>
      </c>
      <c r="D9" s="77" t="s">
        <v>8</v>
      </c>
      <c r="E9" s="78">
        <f>E10</f>
        <v>1327.9</v>
      </c>
      <c r="F9" s="78">
        <f>F10</f>
        <v>1300.1</v>
      </c>
      <c r="G9" s="75">
        <f t="shared" si="0"/>
        <v>97.9</v>
      </c>
    </row>
    <row r="10" spans="1:7" s="1" customFormat="1" ht="47.25">
      <c r="A10" s="81" t="s">
        <v>65</v>
      </c>
      <c r="B10" s="82">
        <v>102</v>
      </c>
      <c r="C10" s="83" t="s">
        <v>98</v>
      </c>
      <c r="D10" s="83" t="s">
        <v>63</v>
      </c>
      <c r="E10" s="84">
        <v>1327.9</v>
      </c>
      <c r="F10" s="84">
        <v>1300.1</v>
      </c>
      <c r="G10" s="85">
        <f>ROUND(F10/E10*100,1)</f>
        <v>97.9</v>
      </c>
    </row>
    <row r="11" spans="1:7" s="2" customFormat="1" ht="47.25">
      <c r="A11" s="43" t="s">
        <v>52</v>
      </c>
      <c r="B11" s="79">
        <v>103</v>
      </c>
      <c r="C11" s="77"/>
      <c r="D11" s="77"/>
      <c r="E11" s="78">
        <f>E12+E14+E16+E19</f>
        <v>4882.4</v>
      </c>
      <c r="F11" s="78">
        <f>F12+F14+F16+F19</f>
        <v>4824.799999999999</v>
      </c>
      <c r="G11" s="75">
        <f t="shared" si="0"/>
        <v>98.8</v>
      </c>
    </row>
    <row r="12" spans="1:7" s="35" customFormat="1" ht="31.5">
      <c r="A12" s="80" t="s">
        <v>151</v>
      </c>
      <c r="B12" s="79">
        <v>103</v>
      </c>
      <c r="C12" s="77" t="s">
        <v>99</v>
      </c>
      <c r="D12" s="77" t="s">
        <v>8</v>
      </c>
      <c r="E12" s="78">
        <f>E13</f>
        <v>2514.1</v>
      </c>
      <c r="F12" s="78">
        <f>F13</f>
        <v>2511.5</v>
      </c>
      <c r="G12" s="75">
        <f t="shared" si="0"/>
        <v>99.9</v>
      </c>
    </row>
    <row r="13" spans="1:7" s="1" customFormat="1" ht="47.25">
      <c r="A13" s="81" t="s">
        <v>65</v>
      </c>
      <c r="B13" s="82">
        <v>103</v>
      </c>
      <c r="C13" s="83" t="s">
        <v>99</v>
      </c>
      <c r="D13" s="83" t="s">
        <v>63</v>
      </c>
      <c r="E13" s="84">
        <v>2514.1</v>
      </c>
      <c r="F13" s="84">
        <v>2511.5</v>
      </c>
      <c r="G13" s="85">
        <f t="shared" si="0"/>
        <v>99.9</v>
      </c>
    </row>
    <row r="14" spans="1:7" s="35" customFormat="1" ht="31.5">
      <c r="A14" s="80" t="s">
        <v>152</v>
      </c>
      <c r="B14" s="79">
        <v>103</v>
      </c>
      <c r="C14" s="77" t="s">
        <v>100</v>
      </c>
      <c r="D14" s="77" t="s">
        <v>8</v>
      </c>
      <c r="E14" s="78">
        <f>E15</f>
        <v>264.2</v>
      </c>
      <c r="F14" s="78">
        <f>F15</f>
        <v>263.1</v>
      </c>
      <c r="G14" s="75">
        <f t="shared" si="0"/>
        <v>99.6</v>
      </c>
    </row>
    <row r="15" spans="1:7" s="1" customFormat="1" ht="47.25">
      <c r="A15" s="86" t="s">
        <v>65</v>
      </c>
      <c r="B15" s="82">
        <v>103</v>
      </c>
      <c r="C15" s="83" t="s">
        <v>100</v>
      </c>
      <c r="D15" s="83" t="s">
        <v>63</v>
      </c>
      <c r="E15" s="84">
        <v>264.2</v>
      </c>
      <c r="F15" s="84">
        <v>263.1</v>
      </c>
      <c r="G15" s="85">
        <f t="shared" si="0"/>
        <v>99.6</v>
      </c>
    </row>
    <row r="16" spans="1:7" s="35" customFormat="1" ht="31.5">
      <c r="A16" s="80" t="s">
        <v>153</v>
      </c>
      <c r="B16" s="79">
        <v>103</v>
      </c>
      <c r="C16" s="77" t="s">
        <v>101</v>
      </c>
      <c r="D16" s="77" t="s">
        <v>8</v>
      </c>
      <c r="E16" s="78">
        <f>E17+E18</f>
        <v>2008.1</v>
      </c>
      <c r="F16" s="78">
        <f>F17+F18</f>
        <v>1954.1999999999998</v>
      </c>
      <c r="G16" s="75">
        <f t="shared" si="0"/>
        <v>97.3</v>
      </c>
    </row>
    <row r="17" spans="1:7" s="1" customFormat="1" ht="47.25">
      <c r="A17" s="81" t="s">
        <v>65</v>
      </c>
      <c r="B17" s="82">
        <v>103</v>
      </c>
      <c r="C17" s="83" t="s">
        <v>101</v>
      </c>
      <c r="D17" s="83" t="s">
        <v>63</v>
      </c>
      <c r="E17" s="84">
        <v>1212.7</v>
      </c>
      <c r="F17" s="84">
        <v>1200.1</v>
      </c>
      <c r="G17" s="85">
        <f t="shared" si="0"/>
        <v>99</v>
      </c>
    </row>
    <row r="18" spans="1:7" s="1" customFormat="1" ht="31.5">
      <c r="A18" s="81" t="s">
        <v>66</v>
      </c>
      <c r="B18" s="82">
        <v>103</v>
      </c>
      <c r="C18" s="83" t="s">
        <v>101</v>
      </c>
      <c r="D18" s="83" t="s">
        <v>62</v>
      </c>
      <c r="E18" s="84">
        <v>795.4</v>
      </c>
      <c r="F18" s="84">
        <v>754.1</v>
      </c>
      <c r="G18" s="85">
        <f t="shared" si="0"/>
        <v>94.8</v>
      </c>
    </row>
    <row r="19" spans="1:7" s="1" customFormat="1" ht="31.5">
      <c r="A19" s="80" t="s">
        <v>210</v>
      </c>
      <c r="B19" s="79">
        <v>103</v>
      </c>
      <c r="C19" s="77" t="s">
        <v>104</v>
      </c>
      <c r="D19" s="87" t="s">
        <v>8</v>
      </c>
      <c r="E19" s="78">
        <f>E20</f>
        <v>96</v>
      </c>
      <c r="F19" s="78">
        <f>F20</f>
        <v>96</v>
      </c>
      <c r="G19" s="85">
        <f>G20</f>
        <v>100</v>
      </c>
    </row>
    <row r="20" spans="1:7" s="1" customFormat="1" ht="15.75">
      <c r="A20" s="81" t="s">
        <v>61</v>
      </c>
      <c r="B20" s="82">
        <v>103</v>
      </c>
      <c r="C20" s="83" t="s">
        <v>104</v>
      </c>
      <c r="D20" s="88" t="s">
        <v>105</v>
      </c>
      <c r="E20" s="84">
        <v>96</v>
      </c>
      <c r="F20" s="84">
        <v>96</v>
      </c>
      <c r="G20" s="85">
        <f t="shared" si="0"/>
        <v>100</v>
      </c>
    </row>
    <row r="21" spans="1:9" s="11" customFormat="1" ht="47.25">
      <c r="A21" s="43" t="s">
        <v>106</v>
      </c>
      <c r="B21" s="77" t="s">
        <v>44</v>
      </c>
      <c r="C21" s="77"/>
      <c r="D21" s="78"/>
      <c r="E21" s="89">
        <f>E22+E24+E28+E31</f>
        <v>27152.700000000004</v>
      </c>
      <c r="F21" s="89">
        <f>F22+F24+F28+F31</f>
        <v>26900.999999999996</v>
      </c>
      <c r="G21" s="75">
        <f t="shared" si="0"/>
        <v>99.1</v>
      </c>
      <c r="I21" s="33"/>
    </row>
    <row r="22" spans="1:9" s="35" customFormat="1" ht="33" customHeight="1">
      <c r="A22" s="80" t="s">
        <v>107</v>
      </c>
      <c r="B22" s="77" t="s">
        <v>44</v>
      </c>
      <c r="C22" s="77" t="s">
        <v>102</v>
      </c>
      <c r="D22" s="87" t="s">
        <v>8</v>
      </c>
      <c r="E22" s="78">
        <f>E23</f>
        <v>1327.9</v>
      </c>
      <c r="F22" s="78">
        <f>F23</f>
        <v>1326.3</v>
      </c>
      <c r="G22" s="75">
        <f t="shared" si="0"/>
        <v>99.9</v>
      </c>
      <c r="I22" s="36"/>
    </row>
    <row r="23" spans="1:7" s="1" customFormat="1" ht="47.25">
      <c r="A23" s="86" t="s">
        <v>65</v>
      </c>
      <c r="B23" s="83" t="s">
        <v>44</v>
      </c>
      <c r="C23" s="83" t="s">
        <v>102</v>
      </c>
      <c r="D23" s="90">
        <v>100</v>
      </c>
      <c r="E23" s="84">
        <v>1327.9</v>
      </c>
      <c r="F23" s="84">
        <v>1326.3</v>
      </c>
      <c r="G23" s="130">
        <f t="shared" si="0"/>
        <v>99.9</v>
      </c>
    </row>
    <row r="24" spans="1:7" s="35" customFormat="1" ht="47.25">
      <c r="A24" s="80" t="s">
        <v>67</v>
      </c>
      <c r="B24" s="77" t="s">
        <v>44</v>
      </c>
      <c r="C24" s="77" t="s">
        <v>103</v>
      </c>
      <c r="D24" s="87" t="s">
        <v>8</v>
      </c>
      <c r="E24" s="78">
        <f>E25+E26+E27</f>
        <v>21351</v>
      </c>
      <c r="F24" s="78">
        <f>F25+F26+F27</f>
        <v>21119.699999999997</v>
      </c>
      <c r="G24" s="114">
        <f t="shared" si="0"/>
        <v>98.9</v>
      </c>
    </row>
    <row r="25" spans="1:7" s="1" customFormat="1" ht="47.25">
      <c r="A25" s="81" t="s">
        <v>65</v>
      </c>
      <c r="B25" s="83" t="s">
        <v>44</v>
      </c>
      <c r="C25" s="83" t="s">
        <v>103</v>
      </c>
      <c r="D25" s="90">
        <v>100</v>
      </c>
      <c r="E25" s="84">
        <v>18598</v>
      </c>
      <c r="F25" s="84">
        <v>18555.8</v>
      </c>
      <c r="G25" s="85">
        <f t="shared" si="0"/>
        <v>99.8</v>
      </c>
    </row>
    <row r="26" spans="1:7" s="1" customFormat="1" ht="31.5">
      <c r="A26" s="81" t="s">
        <v>66</v>
      </c>
      <c r="B26" s="83" t="s">
        <v>44</v>
      </c>
      <c r="C26" s="83" t="s">
        <v>103</v>
      </c>
      <c r="D26" s="90">
        <v>200</v>
      </c>
      <c r="E26" s="84">
        <v>2730.8</v>
      </c>
      <c r="F26" s="84">
        <v>2542.8</v>
      </c>
      <c r="G26" s="85">
        <f t="shared" si="0"/>
        <v>93.1</v>
      </c>
    </row>
    <row r="27" spans="1:9" s="1" customFormat="1" ht="15.75">
      <c r="A27" s="81" t="s">
        <v>61</v>
      </c>
      <c r="B27" s="83" t="s">
        <v>44</v>
      </c>
      <c r="C27" s="83" t="s">
        <v>103</v>
      </c>
      <c r="D27" s="90">
        <v>800</v>
      </c>
      <c r="E27" s="84">
        <v>22.2</v>
      </c>
      <c r="F27" s="84">
        <v>21.1</v>
      </c>
      <c r="G27" s="85">
        <f t="shared" si="0"/>
        <v>95</v>
      </c>
      <c r="I27" s="30"/>
    </row>
    <row r="28" spans="1:9" s="1" customFormat="1" ht="47.25">
      <c r="A28" s="80" t="s">
        <v>73</v>
      </c>
      <c r="B28" s="91">
        <v>104</v>
      </c>
      <c r="C28" s="92" t="s">
        <v>120</v>
      </c>
      <c r="D28" s="93" t="s">
        <v>8</v>
      </c>
      <c r="E28" s="94">
        <f>E29+E30</f>
        <v>4441.4</v>
      </c>
      <c r="F28" s="95">
        <f>F29+F30</f>
        <v>4422.7</v>
      </c>
      <c r="G28" s="75">
        <f>ROUND(F28/E28*100,1)</f>
        <v>99.6</v>
      </c>
      <c r="I28" s="30"/>
    </row>
    <row r="29" spans="1:9" s="1" customFormat="1" ht="47.25">
      <c r="A29" s="81" t="s">
        <v>65</v>
      </c>
      <c r="B29" s="96">
        <v>104</v>
      </c>
      <c r="C29" s="97" t="s">
        <v>120</v>
      </c>
      <c r="D29" s="98">
        <v>100</v>
      </c>
      <c r="E29" s="99">
        <v>4099.4</v>
      </c>
      <c r="F29" s="100">
        <v>4081</v>
      </c>
      <c r="G29" s="85">
        <f>ROUND(F29/E29*100,1)</f>
        <v>99.6</v>
      </c>
      <c r="I29" s="30"/>
    </row>
    <row r="30" spans="1:9" s="1" customFormat="1" ht="31.5">
      <c r="A30" s="81" t="s">
        <v>66</v>
      </c>
      <c r="B30" s="96">
        <v>104</v>
      </c>
      <c r="C30" s="97" t="s">
        <v>120</v>
      </c>
      <c r="D30" s="98">
        <v>200</v>
      </c>
      <c r="E30" s="99">
        <v>342</v>
      </c>
      <c r="F30" s="100">
        <v>341.7</v>
      </c>
      <c r="G30" s="85">
        <f>ROUND(F30/E30*100,1)</f>
        <v>99.9</v>
      </c>
      <c r="I30" s="30"/>
    </row>
    <row r="31" spans="1:9" s="1" customFormat="1" ht="47.25">
      <c r="A31" s="80" t="s">
        <v>119</v>
      </c>
      <c r="B31" s="91">
        <v>104</v>
      </c>
      <c r="C31" s="92" t="s">
        <v>121</v>
      </c>
      <c r="D31" s="93" t="s">
        <v>8</v>
      </c>
      <c r="E31" s="94">
        <f>E32</f>
        <v>32.4</v>
      </c>
      <c r="F31" s="95">
        <f>F32+F34</f>
        <v>32.3</v>
      </c>
      <c r="G31" s="75">
        <f>ROUND(F31/E31*100,1)</f>
        <v>99.7</v>
      </c>
      <c r="I31" s="30"/>
    </row>
    <row r="32" spans="1:9" s="1" customFormat="1" ht="47.25">
      <c r="A32" s="81" t="s">
        <v>65</v>
      </c>
      <c r="B32" s="101">
        <v>104</v>
      </c>
      <c r="C32" s="97" t="s">
        <v>121</v>
      </c>
      <c r="D32" s="98">
        <v>100</v>
      </c>
      <c r="E32" s="99">
        <v>32.4</v>
      </c>
      <c r="F32" s="100">
        <v>32.3</v>
      </c>
      <c r="G32" s="85">
        <f>ROUND(F32/E32*100,1)</f>
        <v>99.7</v>
      </c>
      <c r="I32" s="30"/>
    </row>
    <row r="33" spans="1:9" s="1" customFormat="1" ht="15.75">
      <c r="A33" s="148" t="s">
        <v>116</v>
      </c>
      <c r="B33" s="79">
        <v>111</v>
      </c>
      <c r="C33" s="92"/>
      <c r="D33" s="127"/>
      <c r="E33" s="94"/>
      <c r="F33" s="95"/>
      <c r="G33" s="75"/>
      <c r="I33" s="30"/>
    </row>
    <row r="34" spans="1:9" s="35" customFormat="1" ht="15.75">
      <c r="A34" s="148" t="s">
        <v>54</v>
      </c>
      <c r="B34" s="102">
        <v>111</v>
      </c>
      <c r="C34" s="103" t="s">
        <v>122</v>
      </c>
      <c r="D34" s="87" t="s">
        <v>8</v>
      </c>
      <c r="E34" s="89">
        <f>E35</f>
        <v>10</v>
      </c>
      <c r="F34" s="89">
        <f>F35</f>
        <v>0</v>
      </c>
      <c r="G34" s="75">
        <f t="shared" si="0"/>
        <v>0</v>
      </c>
      <c r="I34" s="36"/>
    </row>
    <row r="35" spans="1:9" s="1" customFormat="1" ht="18.75" customHeight="1">
      <c r="A35" s="81" t="s">
        <v>61</v>
      </c>
      <c r="B35" s="104">
        <v>111</v>
      </c>
      <c r="C35" s="105" t="s">
        <v>122</v>
      </c>
      <c r="D35" s="90">
        <v>800</v>
      </c>
      <c r="E35" s="106">
        <v>10</v>
      </c>
      <c r="F35" s="106">
        <v>0</v>
      </c>
      <c r="G35" s="75">
        <f t="shared" si="0"/>
        <v>0</v>
      </c>
      <c r="I35" s="30"/>
    </row>
    <row r="36" spans="1:7" s="10" customFormat="1" ht="15.75">
      <c r="A36" s="149" t="s">
        <v>21</v>
      </c>
      <c r="B36" s="77" t="s">
        <v>45</v>
      </c>
      <c r="C36" s="77"/>
      <c r="D36" s="41"/>
      <c r="E36" s="89">
        <f>+E37+E39+E45+E47+E51+E49+E41+E43</f>
        <v>754.6999999999998</v>
      </c>
      <c r="F36" s="89">
        <f>+F37+F39+F45+F47+F51+F49+F41+F43</f>
        <v>688.4999999999998</v>
      </c>
      <c r="G36" s="75">
        <f t="shared" si="0"/>
        <v>91.2</v>
      </c>
    </row>
    <row r="37" spans="1:7" s="10" customFormat="1" ht="31.5">
      <c r="A37" s="150" t="s">
        <v>175</v>
      </c>
      <c r="B37" s="77" t="s">
        <v>45</v>
      </c>
      <c r="C37" s="77" t="s">
        <v>174</v>
      </c>
      <c r="D37" s="41"/>
      <c r="E37" s="89">
        <f>E38</f>
        <v>166</v>
      </c>
      <c r="F37" s="89">
        <f>F38</f>
        <v>99.8</v>
      </c>
      <c r="G37" s="75">
        <f t="shared" si="0"/>
        <v>60.1</v>
      </c>
    </row>
    <row r="38" spans="1:7" s="10" customFormat="1" ht="31.5">
      <c r="A38" s="81" t="s">
        <v>66</v>
      </c>
      <c r="B38" s="83" t="s">
        <v>45</v>
      </c>
      <c r="C38" s="83" t="s">
        <v>174</v>
      </c>
      <c r="D38" s="90">
        <v>200</v>
      </c>
      <c r="E38" s="106">
        <v>166</v>
      </c>
      <c r="F38" s="106">
        <v>99.8</v>
      </c>
      <c r="G38" s="85">
        <f t="shared" si="0"/>
        <v>60.1</v>
      </c>
    </row>
    <row r="39" spans="1:7" s="35" customFormat="1" ht="31.5">
      <c r="A39" s="80" t="s">
        <v>69</v>
      </c>
      <c r="B39" s="77" t="s">
        <v>45</v>
      </c>
      <c r="C39" s="77" t="s">
        <v>123</v>
      </c>
      <c r="D39" s="87" t="s">
        <v>8</v>
      </c>
      <c r="E39" s="78">
        <f>E40</f>
        <v>555</v>
      </c>
      <c r="F39" s="107">
        <f>F40</f>
        <v>555</v>
      </c>
      <c r="G39" s="75">
        <f t="shared" si="0"/>
        <v>100</v>
      </c>
    </row>
    <row r="40" spans="1:7" s="1" customFormat="1" ht="31.5">
      <c r="A40" s="81" t="s">
        <v>66</v>
      </c>
      <c r="B40" s="83" t="s">
        <v>45</v>
      </c>
      <c r="C40" s="83" t="s">
        <v>123</v>
      </c>
      <c r="D40" s="90">
        <v>200</v>
      </c>
      <c r="E40" s="84">
        <v>555</v>
      </c>
      <c r="F40" s="108">
        <v>555</v>
      </c>
      <c r="G40" s="85">
        <f t="shared" si="0"/>
        <v>100</v>
      </c>
    </row>
    <row r="41" spans="1:7" s="1" customFormat="1" ht="47.25">
      <c r="A41" s="80" t="s">
        <v>68</v>
      </c>
      <c r="B41" s="77" t="s">
        <v>45</v>
      </c>
      <c r="C41" s="77" t="s">
        <v>108</v>
      </c>
      <c r="D41" s="87" t="s">
        <v>8</v>
      </c>
      <c r="E41" s="78">
        <f>E42</f>
        <v>7.5</v>
      </c>
      <c r="F41" s="78">
        <f>F42</f>
        <v>7.5</v>
      </c>
      <c r="G41" s="75">
        <f>ROUND(F41/E41*100,1)</f>
        <v>100</v>
      </c>
    </row>
    <row r="42" spans="1:7" s="1" customFormat="1" ht="31.5">
      <c r="A42" s="81" t="s">
        <v>66</v>
      </c>
      <c r="B42" s="83" t="s">
        <v>45</v>
      </c>
      <c r="C42" s="83" t="s">
        <v>108</v>
      </c>
      <c r="D42" s="90">
        <v>200</v>
      </c>
      <c r="E42" s="84">
        <v>7.5</v>
      </c>
      <c r="F42" s="84">
        <v>7.5</v>
      </c>
      <c r="G42" s="85">
        <f>ROUND(F42/E42*100,1)</f>
        <v>100</v>
      </c>
    </row>
    <row r="43" spans="1:7" s="1" customFormat="1" ht="47.25">
      <c r="A43" s="148" t="s">
        <v>118</v>
      </c>
      <c r="B43" s="113">
        <v>113</v>
      </c>
      <c r="C43" s="110" t="s">
        <v>136</v>
      </c>
      <c r="D43" s="110" t="s">
        <v>8</v>
      </c>
      <c r="E43" s="78">
        <f>E44</f>
        <v>4.8</v>
      </c>
      <c r="F43" s="78">
        <v>4.8</v>
      </c>
      <c r="G43" s="75">
        <f>ROUND(F43/E43*100,1)</f>
        <v>100</v>
      </c>
    </row>
    <row r="44" spans="1:7" s="1" customFormat="1" ht="31.5">
      <c r="A44" s="81" t="s">
        <v>66</v>
      </c>
      <c r="B44" s="111">
        <v>113</v>
      </c>
      <c r="C44" s="112" t="s">
        <v>136</v>
      </c>
      <c r="D44" s="112" t="s">
        <v>62</v>
      </c>
      <c r="E44" s="84">
        <v>4.8</v>
      </c>
      <c r="F44" s="108">
        <v>4.8</v>
      </c>
      <c r="G44" s="85">
        <f>ROUND(F44/E44*100,1)</f>
        <v>100</v>
      </c>
    </row>
    <row r="45" spans="1:7" s="35" customFormat="1" ht="31.5">
      <c r="A45" s="80" t="s">
        <v>55</v>
      </c>
      <c r="B45" s="77" t="s">
        <v>45</v>
      </c>
      <c r="C45" s="77" t="s">
        <v>124</v>
      </c>
      <c r="D45" s="87" t="s">
        <v>8</v>
      </c>
      <c r="E45" s="78">
        <f>E46</f>
        <v>4.8</v>
      </c>
      <c r="F45" s="107">
        <f>F46</f>
        <v>4.8</v>
      </c>
      <c r="G45" s="75">
        <f t="shared" si="0"/>
        <v>100</v>
      </c>
    </row>
    <row r="46" spans="1:7" s="1" customFormat="1" ht="31.5">
      <c r="A46" s="81" t="s">
        <v>66</v>
      </c>
      <c r="B46" s="83" t="s">
        <v>45</v>
      </c>
      <c r="C46" s="83" t="s">
        <v>124</v>
      </c>
      <c r="D46" s="90">
        <v>200</v>
      </c>
      <c r="E46" s="84">
        <v>4.8</v>
      </c>
      <c r="F46" s="108">
        <v>4.8</v>
      </c>
      <c r="G46" s="130">
        <f t="shared" si="0"/>
        <v>100</v>
      </c>
    </row>
    <row r="47" spans="1:7" s="1" customFormat="1" ht="47.25">
      <c r="A47" s="80" t="s">
        <v>154</v>
      </c>
      <c r="B47" s="77" t="s">
        <v>45</v>
      </c>
      <c r="C47" s="77" t="s">
        <v>125</v>
      </c>
      <c r="D47" s="87" t="s">
        <v>8</v>
      </c>
      <c r="E47" s="78">
        <f>E48</f>
        <v>7</v>
      </c>
      <c r="F47" s="107">
        <f>F48</f>
        <v>7</v>
      </c>
      <c r="G47" s="114">
        <f t="shared" si="0"/>
        <v>100</v>
      </c>
    </row>
    <row r="48" spans="1:7" s="1" customFormat="1" ht="31.5">
      <c r="A48" s="81" t="s">
        <v>66</v>
      </c>
      <c r="B48" s="83" t="s">
        <v>45</v>
      </c>
      <c r="C48" s="83" t="s">
        <v>125</v>
      </c>
      <c r="D48" s="88" t="s">
        <v>62</v>
      </c>
      <c r="E48" s="84">
        <v>7</v>
      </c>
      <c r="F48" s="108">
        <v>7</v>
      </c>
      <c r="G48" s="85">
        <f t="shared" si="0"/>
        <v>100</v>
      </c>
    </row>
    <row r="49" spans="1:7" s="1" customFormat="1" ht="63">
      <c r="A49" s="80" t="s">
        <v>117</v>
      </c>
      <c r="B49" s="77" t="s">
        <v>45</v>
      </c>
      <c r="C49" s="77" t="s">
        <v>126</v>
      </c>
      <c r="D49" s="87" t="s">
        <v>8</v>
      </c>
      <c r="E49" s="78">
        <f>E50</f>
        <v>4.8</v>
      </c>
      <c r="F49" s="107">
        <f>F50</f>
        <v>4.8</v>
      </c>
      <c r="G49" s="75">
        <f>ROUND(F49/E49*100,1)</f>
        <v>100</v>
      </c>
    </row>
    <row r="50" spans="1:7" s="1" customFormat="1" ht="31.5">
      <c r="A50" s="81" t="s">
        <v>66</v>
      </c>
      <c r="B50" s="83" t="s">
        <v>45</v>
      </c>
      <c r="C50" s="83" t="s">
        <v>126</v>
      </c>
      <c r="D50" s="88" t="s">
        <v>62</v>
      </c>
      <c r="E50" s="84">
        <v>4.8</v>
      </c>
      <c r="F50" s="108">
        <v>4.8</v>
      </c>
      <c r="G50" s="85">
        <f>ROUND(F50/E50*100,1)</f>
        <v>100</v>
      </c>
    </row>
    <row r="51" spans="1:7" s="1" customFormat="1" ht="94.5">
      <c r="A51" s="80" t="s">
        <v>156</v>
      </c>
      <c r="B51" s="77" t="s">
        <v>45</v>
      </c>
      <c r="C51" s="77" t="s">
        <v>155</v>
      </c>
      <c r="D51" s="87" t="s">
        <v>8</v>
      </c>
      <c r="E51" s="78">
        <f>E52</f>
        <v>4.8</v>
      </c>
      <c r="F51" s="107">
        <f>F52</f>
        <v>4.8</v>
      </c>
      <c r="G51" s="75">
        <f t="shared" si="0"/>
        <v>100</v>
      </c>
    </row>
    <row r="52" spans="1:7" s="1" customFormat="1" ht="31.5">
      <c r="A52" s="81" t="s">
        <v>66</v>
      </c>
      <c r="B52" s="83" t="s">
        <v>45</v>
      </c>
      <c r="C52" s="83" t="s">
        <v>155</v>
      </c>
      <c r="D52" s="88" t="s">
        <v>62</v>
      </c>
      <c r="E52" s="84">
        <v>4.8</v>
      </c>
      <c r="F52" s="108">
        <v>4.8</v>
      </c>
      <c r="G52" s="85">
        <f t="shared" si="0"/>
        <v>100</v>
      </c>
    </row>
    <row r="53" spans="1:7" s="10" customFormat="1" ht="34.5" customHeight="1">
      <c r="A53" s="43" t="s">
        <v>22</v>
      </c>
      <c r="B53" s="76">
        <v>300</v>
      </c>
      <c r="C53" s="77"/>
      <c r="D53" s="88"/>
      <c r="E53" s="89">
        <f aca="true" t="shared" si="1" ref="E53:F55">E54</f>
        <v>17.7</v>
      </c>
      <c r="F53" s="109">
        <f t="shared" si="1"/>
        <v>17.7</v>
      </c>
      <c r="G53" s="75">
        <f t="shared" si="0"/>
        <v>100</v>
      </c>
    </row>
    <row r="54" spans="1:7" s="4" customFormat="1" ht="31.5" customHeight="1">
      <c r="A54" s="151" t="s">
        <v>56</v>
      </c>
      <c r="B54" s="76">
        <v>309</v>
      </c>
      <c r="C54" s="77"/>
      <c r="D54" s="87"/>
      <c r="E54" s="78">
        <f t="shared" si="1"/>
        <v>17.7</v>
      </c>
      <c r="F54" s="107">
        <f t="shared" si="1"/>
        <v>17.7</v>
      </c>
      <c r="G54" s="75">
        <f t="shared" si="0"/>
        <v>100</v>
      </c>
    </row>
    <row r="55" spans="1:7" s="1" customFormat="1" ht="63">
      <c r="A55" s="43" t="s">
        <v>74</v>
      </c>
      <c r="B55" s="76">
        <v>309</v>
      </c>
      <c r="C55" s="77" t="s">
        <v>127</v>
      </c>
      <c r="D55" s="129"/>
      <c r="E55" s="78">
        <f t="shared" si="1"/>
        <v>17.7</v>
      </c>
      <c r="F55" s="78">
        <f t="shared" si="1"/>
        <v>17.7</v>
      </c>
      <c r="G55" s="75">
        <f t="shared" si="0"/>
        <v>100</v>
      </c>
    </row>
    <row r="56" spans="1:7" s="1" customFormat="1" ht="31.5">
      <c r="A56" s="81" t="s">
        <v>66</v>
      </c>
      <c r="B56" s="101">
        <v>309</v>
      </c>
      <c r="C56" s="83" t="s">
        <v>127</v>
      </c>
      <c r="D56" s="88">
        <v>200</v>
      </c>
      <c r="E56" s="84">
        <v>17.7</v>
      </c>
      <c r="F56" s="108">
        <v>17.7</v>
      </c>
      <c r="G56" s="85">
        <f t="shared" si="0"/>
        <v>100</v>
      </c>
    </row>
    <row r="57" spans="1:7" s="35" customFormat="1" ht="17.25" customHeight="1">
      <c r="A57" s="152" t="s">
        <v>80</v>
      </c>
      <c r="B57" s="91">
        <v>400</v>
      </c>
      <c r="C57" s="92"/>
      <c r="D57" s="87"/>
      <c r="E57" s="78">
        <f aca="true" t="shared" si="2" ref="E57:F59">E58</f>
        <v>4.8</v>
      </c>
      <c r="F57" s="78">
        <f t="shared" si="2"/>
        <v>4.8</v>
      </c>
      <c r="G57" s="75">
        <f t="shared" si="0"/>
        <v>100</v>
      </c>
    </row>
    <row r="58" spans="1:7" s="35" customFormat="1" ht="17.25" customHeight="1">
      <c r="A58" s="153" t="s">
        <v>75</v>
      </c>
      <c r="B58" s="91">
        <v>412</v>
      </c>
      <c r="C58" s="141"/>
      <c r="D58" s="87"/>
      <c r="E58" s="78">
        <f t="shared" si="2"/>
        <v>4.8</v>
      </c>
      <c r="F58" s="107">
        <f t="shared" si="2"/>
        <v>4.8</v>
      </c>
      <c r="G58" s="75">
        <f t="shared" si="0"/>
        <v>100</v>
      </c>
    </row>
    <row r="59" spans="1:7" s="11" customFormat="1" ht="31.5">
      <c r="A59" s="43" t="s">
        <v>76</v>
      </c>
      <c r="B59" s="76">
        <v>412</v>
      </c>
      <c r="C59" s="77" t="s">
        <v>128</v>
      </c>
      <c r="D59" s="87" t="s">
        <v>8</v>
      </c>
      <c r="E59" s="78">
        <f t="shared" si="2"/>
        <v>4.8</v>
      </c>
      <c r="F59" s="107">
        <f t="shared" si="2"/>
        <v>4.8</v>
      </c>
      <c r="G59" s="75">
        <f t="shared" si="0"/>
        <v>100</v>
      </c>
    </row>
    <row r="60" spans="1:7" s="11" customFormat="1" ht="31.5">
      <c r="A60" s="81" t="s">
        <v>66</v>
      </c>
      <c r="B60" s="101">
        <v>412</v>
      </c>
      <c r="C60" s="83" t="s">
        <v>128</v>
      </c>
      <c r="D60" s="88">
        <v>200</v>
      </c>
      <c r="E60" s="84">
        <v>4.8</v>
      </c>
      <c r="F60" s="108">
        <v>4.8</v>
      </c>
      <c r="G60" s="85">
        <f t="shared" si="0"/>
        <v>100</v>
      </c>
    </row>
    <row r="61" spans="1:7" s="10" customFormat="1" ht="15.75">
      <c r="A61" s="43" t="s">
        <v>23</v>
      </c>
      <c r="B61" s="76">
        <v>500</v>
      </c>
      <c r="C61" s="77"/>
      <c r="D61" s="87"/>
      <c r="E61" s="89">
        <f>E62</f>
        <v>48150.99999999999</v>
      </c>
      <c r="F61" s="89">
        <f>F62</f>
        <v>48068.299999999996</v>
      </c>
      <c r="G61" s="75">
        <f t="shared" si="0"/>
        <v>99.8</v>
      </c>
    </row>
    <row r="62" spans="1:7" s="11" customFormat="1" ht="15.75" customHeight="1">
      <c r="A62" s="43" t="s">
        <v>24</v>
      </c>
      <c r="B62" s="76">
        <v>503</v>
      </c>
      <c r="C62" s="77"/>
      <c r="D62" s="87"/>
      <c r="E62" s="78">
        <f>E63+E65+E67+E69+E73+E75+E77+E71</f>
        <v>48150.99999999999</v>
      </c>
      <c r="F62" s="78">
        <f>F63+F65+F67+F69+F73+F75+F77+F71</f>
        <v>48068.299999999996</v>
      </c>
      <c r="G62" s="75">
        <f t="shared" si="0"/>
        <v>99.8</v>
      </c>
    </row>
    <row r="63" spans="1:7" s="35" customFormat="1" ht="78.75">
      <c r="A63" s="154" t="s">
        <v>213</v>
      </c>
      <c r="B63" s="76">
        <v>503</v>
      </c>
      <c r="C63" s="77" t="s">
        <v>129</v>
      </c>
      <c r="D63" s="87" t="s">
        <v>8</v>
      </c>
      <c r="E63" s="78">
        <f>E64</f>
        <v>27755.9</v>
      </c>
      <c r="F63" s="78">
        <f>F64</f>
        <v>27755.8</v>
      </c>
      <c r="G63" s="75">
        <f t="shared" si="0"/>
        <v>100</v>
      </c>
    </row>
    <row r="64" spans="1:7" s="1" customFormat="1" ht="31.5">
      <c r="A64" s="81" t="s">
        <v>66</v>
      </c>
      <c r="B64" s="101">
        <v>503</v>
      </c>
      <c r="C64" s="83" t="s">
        <v>129</v>
      </c>
      <c r="D64" s="88">
        <v>200</v>
      </c>
      <c r="E64" s="84">
        <v>27755.9</v>
      </c>
      <c r="F64" s="84">
        <v>27755.8</v>
      </c>
      <c r="G64" s="85">
        <f t="shared" si="0"/>
        <v>100</v>
      </c>
    </row>
    <row r="65" spans="1:7" s="35" customFormat="1" ht="63">
      <c r="A65" s="80" t="s">
        <v>214</v>
      </c>
      <c r="B65" s="76">
        <v>503</v>
      </c>
      <c r="C65" s="77" t="s">
        <v>130</v>
      </c>
      <c r="D65" s="87"/>
      <c r="E65" s="78">
        <f>E66</f>
        <v>5741.6</v>
      </c>
      <c r="F65" s="78">
        <f>F66</f>
        <v>5741.5</v>
      </c>
      <c r="G65" s="75">
        <f t="shared" si="0"/>
        <v>100</v>
      </c>
    </row>
    <row r="66" spans="1:7" s="35" customFormat="1" ht="31.5">
      <c r="A66" s="81" t="s">
        <v>66</v>
      </c>
      <c r="B66" s="101">
        <v>503</v>
      </c>
      <c r="C66" s="83" t="s">
        <v>130</v>
      </c>
      <c r="D66" s="88">
        <v>200</v>
      </c>
      <c r="E66" s="84">
        <v>5741.6</v>
      </c>
      <c r="F66" s="84">
        <v>5741.5</v>
      </c>
      <c r="G66" s="85">
        <f t="shared" si="0"/>
        <v>100</v>
      </c>
    </row>
    <row r="67" spans="1:7" s="35" customFormat="1" ht="47.25">
      <c r="A67" s="80" t="s">
        <v>215</v>
      </c>
      <c r="B67" s="76">
        <v>503</v>
      </c>
      <c r="C67" s="77" t="s">
        <v>131</v>
      </c>
      <c r="D67" s="87" t="s">
        <v>8</v>
      </c>
      <c r="E67" s="78">
        <f>E68</f>
        <v>5690.5</v>
      </c>
      <c r="F67" s="78">
        <f>F68</f>
        <v>5616.7</v>
      </c>
      <c r="G67" s="85">
        <f t="shared" si="0"/>
        <v>98.7</v>
      </c>
    </row>
    <row r="68" spans="1:7" s="35" customFormat="1" ht="31.5">
      <c r="A68" s="81" t="s">
        <v>66</v>
      </c>
      <c r="B68" s="101">
        <v>503</v>
      </c>
      <c r="C68" s="83" t="s">
        <v>131</v>
      </c>
      <c r="D68" s="88">
        <v>200</v>
      </c>
      <c r="E68" s="84">
        <v>5690.5</v>
      </c>
      <c r="F68" s="84">
        <v>5616.7</v>
      </c>
      <c r="G68" s="85">
        <f t="shared" si="0"/>
        <v>98.7</v>
      </c>
    </row>
    <row r="69" spans="1:7" s="35" customFormat="1" ht="78.75">
      <c r="A69" s="80" t="s">
        <v>216</v>
      </c>
      <c r="B69" s="76">
        <v>503</v>
      </c>
      <c r="C69" s="77" t="s">
        <v>132</v>
      </c>
      <c r="D69" s="87"/>
      <c r="E69" s="78">
        <f>E70</f>
        <v>405.2</v>
      </c>
      <c r="F69" s="78">
        <f>F70</f>
        <v>405.1</v>
      </c>
      <c r="G69" s="75">
        <f t="shared" si="0"/>
        <v>100</v>
      </c>
    </row>
    <row r="70" spans="1:7" s="1" customFormat="1" ht="31.5">
      <c r="A70" s="81" t="s">
        <v>66</v>
      </c>
      <c r="B70" s="76">
        <v>503</v>
      </c>
      <c r="C70" s="83" t="s">
        <v>132</v>
      </c>
      <c r="D70" s="88">
        <v>200</v>
      </c>
      <c r="E70" s="84">
        <v>405.2</v>
      </c>
      <c r="F70" s="84">
        <v>405.1</v>
      </c>
      <c r="G70" s="85">
        <f t="shared" si="0"/>
        <v>100</v>
      </c>
    </row>
    <row r="71" spans="1:7" s="1" customFormat="1" ht="63">
      <c r="A71" s="80" t="s">
        <v>217</v>
      </c>
      <c r="B71" s="76">
        <v>503</v>
      </c>
      <c r="C71" s="77" t="s">
        <v>211</v>
      </c>
      <c r="D71" s="87"/>
      <c r="E71" s="78">
        <f>E72</f>
        <v>865.2</v>
      </c>
      <c r="F71" s="78">
        <f>F72</f>
        <v>865.1</v>
      </c>
      <c r="G71" s="75">
        <f>ROUND(F71/E71*100,1)</f>
        <v>100</v>
      </c>
    </row>
    <row r="72" spans="1:7" s="1" customFormat="1" ht="31.5">
      <c r="A72" s="81" t="s">
        <v>66</v>
      </c>
      <c r="B72" s="76">
        <v>503</v>
      </c>
      <c r="C72" s="83" t="s">
        <v>211</v>
      </c>
      <c r="D72" s="88">
        <v>200</v>
      </c>
      <c r="E72" s="84">
        <v>865.2</v>
      </c>
      <c r="F72" s="84">
        <v>865.1</v>
      </c>
      <c r="G72" s="85">
        <f>ROUND(F72/E72*100,1)</f>
        <v>100</v>
      </c>
    </row>
    <row r="73" spans="1:7" s="35" customFormat="1" ht="47.25">
      <c r="A73" s="80" t="s">
        <v>218</v>
      </c>
      <c r="B73" s="76">
        <v>503</v>
      </c>
      <c r="C73" s="77" t="s">
        <v>133</v>
      </c>
      <c r="D73" s="87" t="s">
        <v>8</v>
      </c>
      <c r="E73" s="78">
        <f>E74</f>
        <v>7091.6</v>
      </c>
      <c r="F73" s="78">
        <f>F74</f>
        <v>7091.1</v>
      </c>
      <c r="G73" s="85">
        <f t="shared" si="0"/>
        <v>100</v>
      </c>
    </row>
    <row r="74" spans="1:7" s="1" customFormat="1" ht="31.5">
      <c r="A74" s="81" t="s">
        <v>66</v>
      </c>
      <c r="B74" s="101">
        <v>503</v>
      </c>
      <c r="C74" s="83" t="s">
        <v>133</v>
      </c>
      <c r="D74" s="88">
        <v>200</v>
      </c>
      <c r="E74" s="84">
        <v>7091.6</v>
      </c>
      <c r="F74" s="84">
        <v>7091.1</v>
      </c>
      <c r="G74" s="85">
        <f t="shared" si="0"/>
        <v>100</v>
      </c>
    </row>
    <row r="75" spans="1:7" s="35" customFormat="1" ht="63">
      <c r="A75" s="80" t="s">
        <v>219</v>
      </c>
      <c r="B75" s="76">
        <v>503</v>
      </c>
      <c r="C75" s="77" t="s">
        <v>134</v>
      </c>
      <c r="D75" s="87" t="s">
        <v>8</v>
      </c>
      <c r="E75" s="78">
        <f>E76</f>
        <v>110</v>
      </c>
      <c r="F75" s="78">
        <f>F76</f>
        <v>110</v>
      </c>
      <c r="G75" s="85">
        <f t="shared" si="0"/>
        <v>100</v>
      </c>
    </row>
    <row r="76" spans="1:7" s="1" customFormat="1" ht="31.5">
      <c r="A76" s="155" t="s">
        <v>66</v>
      </c>
      <c r="B76" s="96">
        <v>503</v>
      </c>
      <c r="C76" s="97" t="s">
        <v>134</v>
      </c>
      <c r="D76" s="88">
        <v>200</v>
      </c>
      <c r="E76" s="84">
        <v>110</v>
      </c>
      <c r="F76" s="84">
        <v>110</v>
      </c>
      <c r="G76" s="85">
        <f t="shared" si="0"/>
        <v>100</v>
      </c>
    </row>
    <row r="77" spans="1:7" s="35" customFormat="1" ht="31.5">
      <c r="A77" s="80" t="s">
        <v>57</v>
      </c>
      <c r="B77" s="76">
        <v>503</v>
      </c>
      <c r="C77" s="77" t="s">
        <v>212</v>
      </c>
      <c r="D77" s="87" t="s">
        <v>8</v>
      </c>
      <c r="E77" s="78">
        <f>E78</f>
        <v>491</v>
      </c>
      <c r="F77" s="78">
        <f>F78</f>
        <v>483</v>
      </c>
      <c r="G77" s="75">
        <f>ROUND(F78/E78*100,1)</f>
        <v>98.4</v>
      </c>
    </row>
    <row r="78" spans="1:7" s="1" customFormat="1" ht="31.5">
      <c r="A78" s="81" t="s">
        <v>66</v>
      </c>
      <c r="B78" s="101">
        <v>503</v>
      </c>
      <c r="C78" s="83" t="s">
        <v>212</v>
      </c>
      <c r="D78" s="88">
        <v>200</v>
      </c>
      <c r="E78" s="84">
        <v>491</v>
      </c>
      <c r="F78" s="84">
        <v>483</v>
      </c>
      <c r="G78" s="85">
        <f t="shared" si="0"/>
        <v>98.4</v>
      </c>
    </row>
    <row r="79" spans="1:7" s="11" customFormat="1" ht="15" customHeight="1">
      <c r="A79" s="43" t="s">
        <v>25</v>
      </c>
      <c r="B79" s="76">
        <v>700</v>
      </c>
      <c r="C79" s="77"/>
      <c r="D79" s="87"/>
      <c r="E79" s="89">
        <f aca="true" t="shared" si="3" ref="E79:F81">E80</f>
        <v>10</v>
      </c>
      <c r="F79" s="89">
        <f t="shared" si="3"/>
        <v>9.8</v>
      </c>
      <c r="G79" s="75">
        <f>ROUND(F79/E79*100,1)</f>
        <v>98</v>
      </c>
    </row>
    <row r="80" spans="1:7" s="1" customFormat="1" ht="15.75">
      <c r="A80" s="80" t="s">
        <v>58</v>
      </c>
      <c r="B80" s="76">
        <v>705</v>
      </c>
      <c r="C80" s="77"/>
      <c r="D80" s="87"/>
      <c r="E80" s="78">
        <f t="shared" si="3"/>
        <v>10</v>
      </c>
      <c r="F80" s="78">
        <f t="shared" si="3"/>
        <v>9.8</v>
      </c>
      <c r="G80" s="75">
        <f>ROUND(F80/E80*100,1)</f>
        <v>98</v>
      </c>
    </row>
    <row r="81" spans="1:7" s="35" customFormat="1" ht="63">
      <c r="A81" s="80" t="s">
        <v>59</v>
      </c>
      <c r="B81" s="76">
        <v>705</v>
      </c>
      <c r="C81" s="77" t="s">
        <v>135</v>
      </c>
      <c r="D81" s="87" t="s">
        <v>8</v>
      </c>
      <c r="E81" s="78">
        <f t="shared" si="3"/>
        <v>10</v>
      </c>
      <c r="F81" s="78">
        <f t="shared" si="3"/>
        <v>9.8</v>
      </c>
      <c r="G81" s="75">
        <f>ROUND(F81/E81*100,1)</f>
        <v>98</v>
      </c>
    </row>
    <row r="82" spans="1:7" s="1" customFormat="1" ht="31.5">
      <c r="A82" s="155" t="s">
        <v>66</v>
      </c>
      <c r="B82" s="101">
        <v>705</v>
      </c>
      <c r="C82" s="83" t="s">
        <v>135</v>
      </c>
      <c r="D82" s="88">
        <v>200</v>
      </c>
      <c r="E82" s="84">
        <v>10</v>
      </c>
      <c r="F82" s="84">
        <v>9.8</v>
      </c>
      <c r="G82" s="85">
        <f>ROUND(F82/E82*100,1)</f>
        <v>98</v>
      </c>
    </row>
    <row r="83" spans="1:7" s="8" customFormat="1" ht="15.75">
      <c r="A83" s="43" t="s">
        <v>46</v>
      </c>
      <c r="B83" s="76">
        <v>800</v>
      </c>
      <c r="C83" s="77"/>
      <c r="D83" s="87"/>
      <c r="E83" s="89">
        <f>E84+E87</f>
        <v>2179</v>
      </c>
      <c r="F83" s="89">
        <f>F84+F87</f>
        <v>2178.2</v>
      </c>
      <c r="G83" s="75">
        <f t="shared" si="0"/>
        <v>100</v>
      </c>
    </row>
    <row r="84" spans="1:7" s="11" customFormat="1" ht="15.75">
      <c r="A84" s="43" t="s">
        <v>26</v>
      </c>
      <c r="B84" s="76">
        <v>801</v>
      </c>
      <c r="C84" s="77"/>
      <c r="D84" s="87"/>
      <c r="E84" s="78">
        <f>E85</f>
        <v>2087.8</v>
      </c>
      <c r="F84" s="107">
        <f>F85</f>
        <v>2087.1</v>
      </c>
      <c r="G84" s="75">
        <f t="shared" si="0"/>
        <v>100</v>
      </c>
    </row>
    <row r="85" spans="1:7" s="11" customFormat="1" ht="30.75" customHeight="1">
      <c r="A85" s="80" t="s">
        <v>157</v>
      </c>
      <c r="B85" s="76">
        <v>801</v>
      </c>
      <c r="C85" s="77" t="s">
        <v>137</v>
      </c>
      <c r="D85" s="87" t="s">
        <v>8</v>
      </c>
      <c r="E85" s="78">
        <f>E86</f>
        <v>2087.8</v>
      </c>
      <c r="F85" s="107">
        <f>F86</f>
        <v>2087.1</v>
      </c>
      <c r="G85" s="75">
        <f t="shared" si="0"/>
        <v>100</v>
      </c>
    </row>
    <row r="86" spans="1:7" s="11" customFormat="1" ht="31.5">
      <c r="A86" s="81" t="s">
        <v>66</v>
      </c>
      <c r="B86" s="101">
        <v>801</v>
      </c>
      <c r="C86" s="83" t="s">
        <v>137</v>
      </c>
      <c r="D86" s="88">
        <v>200</v>
      </c>
      <c r="E86" s="84">
        <v>2087.8</v>
      </c>
      <c r="F86" s="108">
        <v>2087.1</v>
      </c>
      <c r="G86" s="85">
        <f t="shared" si="0"/>
        <v>100</v>
      </c>
    </row>
    <row r="87" spans="1:7" s="1" customFormat="1" ht="19.5" customHeight="1">
      <c r="A87" s="80" t="s">
        <v>176</v>
      </c>
      <c r="B87" s="115">
        <v>804</v>
      </c>
      <c r="C87" s="77"/>
      <c r="D87" s="87"/>
      <c r="E87" s="78">
        <f>E88</f>
        <v>91.2</v>
      </c>
      <c r="F87" s="78">
        <f>F88</f>
        <v>91.1</v>
      </c>
      <c r="G87" s="75">
        <f t="shared" si="0"/>
        <v>99.9</v>
      </c>
    </row>
    <row r="88" spans="1:7" s="35" customFormat="1" ht="31.5">
      <c r="A88" s="80" t="s">
        <v>143</v>
      </c>
      <c r="B88" s="76">
        <v>804</v>
      </c>
      <c r="C88" s="116" t="s">
        <v>138</v>
      </c>
      <c r="D88" s="87" t="s">
        <v>8</v>
      </c>
      <c r="E88" s="78">
        <f>E89</f>
        <v>91.2</v>
      </c>
      <c r="F88" s="107">
        <f>F89</f>
        <v>91.1</v>
      </c>
      <c r="G88" s="75">
        <f t="shared" si="0"/>
        <v>99.9</v>
      </c>
    </row>
    <row r="89" spans="1:7" s="1" customFormat="1" ht="31.5">
      <c r="A89" s="81" t="s">
        <v>66</v>
      </c>
      <c r="B89" s="101">
        <v>804</v>
      </c>
      <c r="C89" s="117" t="s">
        <v>138</v>
      </c>
      <c r="D89" s="88">
        <v>200</v>
      </c>
      <c r="E89" s="84">
        <v>91.2</v>
      </c>
      <c r="F89" s="108">
        <v>91.1</v>
      </c>
      <c r="G89" s="85">
        <f t="shared" si="0"/>
        <v>99.9</v>
      </c>
    </row>
    <row r="90" spans="1:7" s="4" customFormat="1" ht="15.75">
      <c r="A90" s="43" t="s">
        <v>27</v>
      </c>
      <c r="B90" s="76">
        <v>1000</v>
      </c>
      <c r="C90" s="77"/>
      <c r="D90" s="87"/>
      <c r="E90" s="89">
        <f>E97+E94+E91</f>
        <v>21459.8</v>
      </c>
      <c r="F90" s="89">
        <f>F97+F94+F91</f>
        <v>21400.8</v>
      </c>
      <c r="G90" s="75">
        <f t="shared" si="0"/>
        <v>99.7</v>
      </c>
    </row>
    <row r="91" spans="1:7" s="4" customFormat="1" ht="15.75">
      <c r="A91" s="43" t="s">
        <v>158</v>
      </c>
      <c r="B91" s="91">
        <v>1001</v>
      </c>
      <c r="C91" s="77"/>
      <c r="D91" s="93"/>
      <c r="E91" s="119">
        <f>E92</f>
        <v>272.8</v>
      </c>
      <c r="F91" s="119">
        <f>F92</f>
        <v>272.7</v>
      </c>
      <c r="G91" s="75">
        <f>ROUND(F91/E91*100,1)</f>
        <v>100</v>
      </c>
    </row>
    <row r="92" spans="1:7" s="4" customFormat="1" ht="31.5">
      <c r="A92" s="43" t="s">
        <v>220</v>
      </c>
      <c r="B92" s="91">
        <v>1001</v>
      </c>
      <c r="C92" s="77" t="s">
        <v>177</v>
      </c>
      <c r="D92" s="93"/>
      <c r="E92" s="119">
        <f>E93</f>
        <v>272.8</v>
      </c>
      <c r="F92" s="119">
        <f>F93</f>
        <v>272.7</v>
      </c>
      <c r="G92" s="75">
        <f>ROUND(F92/E92*100,1)</f>
        <v>100</v>
      </c>
    </row>
    <row r="93" spans="1:7" s="4" customFormat="1" ht="15.75">
      <c r="A93" s="156" t="s">
        <v>71</v>
      </c>
      <c r="B93" s="96">
        <v>1001</v>
      </c>
      <c r="C93" s="83" t="s">
        <v>177</v>
      </c>
      <c r="D93" s="118" t="s">
        <v>139</v>
      </c>
      <c r="E93" s="120">
        <v>272.8</v>
      </c>
      <c r="F93" s="120">
        <v>272.7</v>
      </c>
      <c r="G93" s="85">
        <f>ROUND(F93/E93*100,1)</f>
        <v>100</v>
      </c>
    </row>
    <row r="94" spans="1:7" s="4" customFormat="1" ht="15.75">
      <c r="A94" s="43" t="s">
        <v>178</v>
      </c>
      <c r="B94" s="91">
        <v>1003</v>
      </c>
      <c r="C94" s="77"/>
      <c r="D94" s="93"/>
      <c r="E94" s="119">
        <f>E95</f>
        <v>872.5</v>
      </c>
      <c r="F94" s="119">
        <f>F95</f>
        <v>872.3</v>
      </c>
      <c r="G94" s="75">
        <f t="shared" si="0"/>
        <v>100</v>
      </c>
    </row>
    <row r="95" spans="1:7" s="4" customFormat="1" ht="63">
      <c r="A95" s="43" t="s">
        <v>221</v>
      </c>
      <c r="B95" s="91">
        <v>1003</v>
      </c>
      <c r="C95" s="77" t="s">
        <v>179</v>
      </c>
      <c r="D95" s="93"/>
      <c r="E95" s="119">
        <f>E96</f>
        <v>872.5</v>
      </c>
      <c r="F95" s="119">
        <f>F96</f>
        <v>872.3</v>
      </c>
      <c r="G95" s="75">
        <f t="shared" si="0"/>
        <v>100</v>
      </c>
    </row>
    <row r="96" spans="1:7" s="4" customFormat="1" ht="15.75">
      <c r="A96" s="156" t="s">
        <v>71</v>
      </c>
      <c r="B96" s="96">
        <v>1003</v>
      </c>
      <c r="C96" s="83" t="s">
        <v>179</v>
      </c>
      <c r="D96" s="118" t="s">
        <v>139</v>
      </c>
      <c r="E96" s="120">
        <v>872.5</v>
      </c>
      <c r="F96" s="120">
        <v>872.3</v>
      </c>
      <c r="G96" s="85">
        <f t="shared" si="0"/>
        <v>100</v>
      </c>
    </row>
    <row r="97" spans="1:7" s="4" customFormat="1" ht="17.25" customHeight="1">
      <c r="A97" s="43" t="s">
        <v>28</v>
      </c>
      <c r="B97" s="91">
        <v>1004</v>
      </c>
      <c r="C97" s="77"/>
      <c r="D97" s="93"/>
      <c r="E97" s="94">
        <f>E98+E100</f>
        <v>20314.5</v>
      </c>
      <c r="F97" s="94">
        <f>F98+F100</f>
        <v>20255.8</v>
      </c>
      <c r="G97" s="75">
        <f t="shared" si="0"/>
        <v>99.7</v>
      </c>
    </row>
    <row r="98" spans="1:7" s="35" customFormat="1" ht="47.25">
      <c r="A98" s="80" t="s">
        <v>72</v>
      </c>
      <c r="B98" s="91">
        <v>1004</v>
      </c>
      <c r="C98" s="92" t="s">
        <v>140</v>
      </c>
      <c r="D98" s="93" t="s">
        <v>8</v>
      </c>
      <c r="E98" s="94">
        <f>E99</f>
        <v>13620.7</v>
      </c>
      <c r="F98" s="95">
        <f>F99</f>
        <v>13582</v>
      </c>
      <c r="G98" s="75">
        <f t="shared" si="0"/>
        <v>99.7</v>
      </c>
    </row>
    <row r="99" spans="1:7" s="1" customFormat="1" ht="15.75">
      <c r="A99" s="81" t="s">
        <v>71</v>
      </c>
      <c r="B99" s="96">
        <v>1004</v>
      </c>
      <c r="C99" s="97" t="s">
        <v>140</v>
      </c>
      <c r="D99" s="118">
        <v>300</v>
      </c>
      <c r="E99" s="99">
        <v>13620.7</v>
      </c>
      <c r="F99" s="100">
        <v>13582</v>
      </c>
      <c r="G99" s="85">
        <f t="shared" si="0"/>
        <v>99.7</v>
      </c>
    </row>
    <row r="100" spans="1:7" s="35" customFormat="1" ht="47.25">
      <c r="A100" s="80" t="s">
        <v>70</v>
      </c>
      <c r="B100" s="76">
        <v>1004</v>
      </c>
      <c r="C100" s="77" t="s">
        <v>141</v>
      </c>
      <c r="D100" s="87" t="s">
        <v>8</v>
      </c>
      <c r="E100" s="78">
        <f>E101</f>
        <v>6693.8</v>
      </c>
      <c r="F100" s="107">
        <f>F101</f>
        <v>6673.8</v>
      </c>
      <c r="G100" s="137">
        <f t="shared" si="0"/>
        <v>99.7</v>
      </c>
    </row>
    <row r="101" spans="1:7" s="1" customFormat="1" ht="31.5">
      <c r="A101" s="157" t="s">
        <v>66</v>
      </c>
      <c r="B101" s="132">
        <v>1004</v>
      </c>
      <c r="C101" s="133" t="s">
        <v>141</v>
      </c>
      <c r="D101" s="134">
        <v>300</v>
      </c>
      <c r="E101" s="135">
        <v>6693.8</v>
      </c>
      <c r="F101" s="136">
        <v>6673.8</v>
      </c>
      <c r="G101" s="131">
        <f t="shared" si="0"/>
        <v>99.7</v>
      </c>
    </row>
    <row r="102" spans="1:7" s="4" customFormat="1" ht="15.75">
      <c r="A102" s="158" t="s">
        <v>47</v>
      </c>
      <c r="B102" s="91">
        <v>1200</v>
      </c>
      <c r="C102" s="77"/>
      <c r="D102" s="93"/>
      <c r="E102" s="119">
        <f>E104</f>
        <v>634.2</v>
      </c>
      <c r="F102" s="121">
        <f>F104</f>
        <v>627.3</v>
      </c>
      <c r="G102" s="75">
        <f t="shared" si="0"/>
        <v>98.9</v>
      </c>
    </row>
    <row r="103" spans="1:7" s="11" customFormat="1" ht="15.75">
      <c r="A103" s="43" t="s">
        <v>49</v>
      </c>
      <c r="B103" s="91">
        <v>1202</v>
      </c>
      <c r="C103" s="77"/>
      <c r="D103" s="93"/>
      <c r="E103" s="94">
        <f>E104</f>
        <v>634.2</v>
      </c>
      <c r="F103" s="95">
        <f>F104</f>
        <v>627.3</v>
      </c>
      <c r="G103" s="75">
        <f t="shared" si="0"/>
        <v>98.9</v>
      </c>
    </row>
    <row r="104" spans="1:7" s="35" customFormat="1" ht="15.75">
      <c r="A104" s="80" t="s">
        <v>79</v>
      </c>
      <c r="B104" s="91">
        <v>1202</v>
      </c>
      <c r="C104" s="92" t="s">
        <v>142</v>
      </c>
      <c r="D104" s="93" t="s">
        <v>8</v>
      </c>
      <c r="E104" s="94">
        <f>E105</f>
        <v>634.2</v>
      </c>
      <c r="F104" s="95">
        <f>F105</f>
        <v>627.3</v>
      </c>
      <c r="G104" s="75">
        <f t="shared" si="0"/>
        <v>98.9</v>
      </c>
    </row>
    <row r="105" spans="1:7" s="1" customFormat="1" ht="31.5">
      <c r="A105" s="159" t="s">
        <v>66</v>
      </c>
      <c r="B105" s="122">
        <v>1202</v>
      </c>
      <c r="C105" s="123" t="s">
        <v>142</v>
      </c>
      <c r="D105" s="128">
        <v>200</v>
      </c>
      <c r="E105" s="124">
        <v>634.2</v>
      </c>
      <c r="F105" s="125">
        <v>627.3</v>
      </c>
      <c r="G105" s="126">
        <f t="shared" si="0"/>
        <v>98.9</v>
      </c>
    </row>
    <row r="106" spans="1:7" ht="15">
      <c r="A106" s="31"/>
      <c r="B106" s="32"/>
      <c r="C106" s="32"/>
      <c r="D106" s="32"/>
      <c r="E106" s="1"/>
      <c r="F106" s="1"/>
      <c r="G106" s="1"/>
    </row>
    <row r="107" spans="1:4" ht="12.75">
      <c r="A107" s="14"/>
      <c r="B107" s="14"/>
      <c r="C107" s="14"/>
      <c r="D107" s="14"/>
    </row>
    <row r="108" spans="1:4" ht="12.75">
      <c r="A108" s="14"/>
      <c r="B108" s="14"/>
      <c r="C108" s="14"/>
      <c r="D108" s="14"/>
    </row>
  </sheetData>
  <sheetProtection/>
  <mergeCells count="7">
    <mergeCell ref="A3:A4"/>
    <mergeCell ref="B3:B4"/>
    <mergeCell ref="G3:G4"/>
    <mergeCell ref="C3:C4"/>
    <mergeCell ref="D3:D4"/>
    <mergeCell ref="E3:E4"/>
    <mergeCell ref="F3:F4"/>
  </mergeCells>
  <printOptions horizontalCentered="1"/>
  <pageMargins left="0.31496062992125984" right="0.15748031496062992" top="0.39" bottom="0.31" header="0.32" footer="0.2362204724409449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="85" zoomScaleNormal="85" zoomScalePageLayoutView="0" workbookViewId="0" topLeftCell="A1">
      <selection activeCell="E14" sqref="E14"/>
    </sheetView>
  </sheetViews>
  <sheetFormatPr defaultColWidth="9.140625" defaultRowHeight="12.75"/>
  <cols>
    <col min="1" max="1" width="38.28125" style="0" customWidth="1"/>
    <col min="2" max="2" width="75.421875" style="0" customWidth="1"/>
    <col min="3" max="3" width="17.57421875" style="0" customWidth="1"/>
    <col min="4" max="4" width="15.8515625" style="0" customWidth="1"/>
  </cols>
  <sheetData>
    <row r="1" spans="1:4" ht="15.75">
      <c r="A1" s="5"/>
      <c r="B1" s="5"/>
      <c r="C1" s="5"/>
      <c r="D1" s="5"/>
    </row>
    <row r="2" spans="1:4" ht="15.75">
      <c r="A2" s="5"/>
      <c r="B2" s="17" t="s">
        <v>50</v>
      </c>
      <c r="C2" s="5"/>
      <c r="D2" s="5"/>
    </row>
    <row r="3" spans="1:4" ht="15.75">
      <c r="A3" s="5"/>
      <c r="B3" s="17"/>
      <c r="C3" s="5"/>
      <c r="D3" s="5"/>
    </row>
    <row r="4" spans="1:4" ht="15.75">
      <c r="A4" s="5"/>
      <c r="B4" s="5"/>
      <c r="C4" s="5"/>
      <c r="D4" s="5"/>
    </row>
    <row r="5" spans="1:4" ht="15.75">
      <c r="A5" s="51" t="s">
        <v>7</v>
      </c>
      <c r="B5" s="52" t="s">
        <v>17</v>
      </c>
      <c r="C5" s="51" t="s">
        <v>16</v>
      </c>
      <c r="D5" s="53" t="s">
        <v>38</v>
      </c>
    </row>
    <row r="6" spans="1:4" s="12" customFormat="1" ht="15.75">
      <c r="A6" s="54" t="s">
        <v>53</v>
      </c>
      <c r="B6" s="55" t="s">
        <v>30</v>
      </c>
      <c r="C6" s="142">
        <f>C7+C9</f>
        <v>7142</v>
      </c>
      <c r="D6" s="143">
        <f>D7+D9</f>
        <v>3266.699999999997</v>
      </c>
    </row>
    <row r="7" spans="1:4" s="7" customFormat="1" ht="19.5" customHeight="1">
      <c r="A7" s="56" t="s">
        <v>31</v>
      </c>
      <c r="B7" s="9" t="s">
        <v>32</v>
      </c>
      <c r="C7" s="144">
        <v>-99442.2</v>
      </c>
      <c r="D7" s="145">
        <v>-102754.6</v>
      </c>
    </row>
    <row r="8" spans="1:4" ht="47.25">
      <c r="A8" s="56" t="s">
        <v>33</v>
      </c>
      <c r="B8" s="9" t="s">
        <v>113</v>
      </c>
      <c r="C8" s="144">
        <f>C7</f>
        <v>-99442.2</v>
      </c>
      <c r="D8" s="145">
        <f>D7</f>
        <v>-102754.6</v>
      </c>
    </row>
    <row r="9" spans="1:4" s="7" customFormat="1" ht="15.75" customHeight="1">
      <c r="A9" s="56" t="s">
        <v>34</v>
      </c>
      <c r="B9" s="9" t="s">
        <v>35</v>
      </c>
      <c r="C9" s="144">
        <v>106584.2</v>
      </c>
      <c r="D9" s="145">
        <v>106021.3</v>
      </c>
    </row>
    <row r="10" spans="1:4" ht="43.5" customHeight="1">
      <c r="A10" s="56" t="s">
        <v>36</v>
      </c>
      <c r="B10" s="9" t="s">
        <v>114</v>
      </c>
      <c r="C10" s="144">
        <f>C9</f>
        <v>106584.2</v>
      </c>
      <c r="D10" s="145">
        <f>D9</f>
        <v>106021.3</v>
      </c>
    </row>
    <row r="11" spans="1:4" ht="21.75" customHeight="1">
      <c r="A11" s="57"/>
      <c r="B11" s="58" t="s">
        <v>37</v>
      </c>
      <c r="C11" s="146">
        <f>C6</f>
        <v>7142</v>
      </c>
      <c r="D11" s="147">
        <f>D6</f>
        <v>3266.699999999997</v>
      </c>
    </row>
    <row r="12" spans="1:4" ht="15.75">
      <c r="A12" s="5"/>
      <c r="B12" s="5"/>
      <c r="C12" s="5"/>
      <c r="D12" s="5"/>
    </row>
    <row r="14" spans="1:2" ht="15.75" customHeight="1">
      <c r="A14" s="8"/>
      <c r="B14" s="14"/>
    </row>
    <row r="15" spans="1:2" ht="17.25" customHeight="1">
      <c r="A15" s="8"/>
      <c r="B15" s="14"/>
    </row>
  </sheetData>
  <sheetProtection/>
  <printOptions horizontalCentered="1"/>
  <pageMargins left="0.5118110236220472" right="0.4724409448818898" top="0.6692913385826772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sharkova-ai</cp:lastModifiedBy>
  <cp:lastPrinted>2021-02-01T09:09:53Z</cp:lastPrinted>
  <dcterms:created xsi:type="dcterms:W3CDTF">1996-10-08T23:32:33Z</dcterms:created>
  <dcterms:modified xsi:type="dcterms:W3CDTF">2021-03-22T09:39:26Z</dcterms:modified>
  <cp:category/>
  <cp:version/>
  <cp:contentType/>
  <cp:contentStatus/>
</cp:coreProperties>
</file>