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Утвержд.2006" sheetId="1" r:id="rId1"/>
    <sheet name="Подг.проекта 2008-2010" sheetId="2" r:id="rId2"/>
    <sheet name="Отчет" sheetId="3" r:id="rId3"/>
  </sheets>
  <definedNames/>
  <calcPr fullCalcOnLoad="1"/>
</workbook>
</file>

<file path=xl/sharedStrings.xml><?xml version="1.0" encoding="utf-8"?>
<sst xmlns="http://schemas.openxmlformats.org/spreadsheetml/2006/main" count="170" uniqueCount="134">
  <si>
    <t>Приложение №  1</t>
  </si>
  <si>
    <t>(тыс.руб.)</t>
  </si>
  <si>
    <t>№ п/п</t>
  </si>
  <si>
    <t>Источники доходов</t>
  </si>
  <si>
    <t>Код статьи</t>
  </si>
  <si>
    <t xml:space="preserve">Сумма за год         </t>
  </si>
  <si>
    <t>I</t>
  </si>
  <si>
    <t>1.</t>
  </si>
  <si>
    <t>Налоги на совокупный доход</t>
  </si>
  <si>
    <t>1.1.</t>
  </si>
  <si>
    <t>Единый налог, взимаемый в связи с применением упрощенной системы налогообложения</t>
  </si>
  <si>
    <t>1.1.1.</t>
  </si>
  <si>
    <t>1.2.</t>
  </si>
  <si>
    <t xml:space="preserve">Единый налог на вмененный доход для отдельных видов деятельности </t>
  </si>
  <si>
    <t>2.</t>
  </si>
  <si>
    <t>Налоги на имущество</t>
  </si>
  <si>
    <t>2.1.</t>
  </si>
  <si>
    <t>3.</t>
  </si>
  <si>
    <t>3.1.</t>
  </si>
  <si>
    <t>II</t>
  </si>
  <si>
    <t>Субвенции от других бюджетов бюджетной системы Российской Федерации</t>
  </si>
  <si>
    <t>Прочие субвенции, зачисляемые в местные бюджеты</t>
  </si>
  <si>
    <t>ИТОГО ДОХОДОВ</t>
  </si>
  <si>
    <t>ДОХОДЫ</t>
  </si>
  <si>
    <t>000 1 00 00000 00 0000 000</t>
  </si>
  <si>
    <t>000 1 05 00000 00 0000 000</t>
  </si>
  <si>
    <t>Единый налог, взимаемый с налогоплательщиков, выбравших в качестве объекта налогообложения доходы</t>
  </si>
  <si>
    <t>182 1 05 01010 01 0000 110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</si>
  <si>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</si>
  <si>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</si>
  <si>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000 1 06 00000 00 0000 000</t>
  </si>
  <si>
    <t>1.1.2.</t>
  </si>
  <si>
    <t>Штрафы, санкции, возмещение ущерба</t>
  </si>
  <si>
    <t>000 1 16 00000 00 0000 000</t>
  </si>
  <si>
    <t>Денежные взыскания (штрафы)  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</si>
  <si>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</si>
  <si>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 возмещение ущерба, зачисляемые в местные бюджеты</t>
  </si>
  <si>
    <t>Прочие поступления от денежных взысканий (штрафов) и иных сумм в возмещение ущерба</t>
  </si>
  <si>
    <t xml:space="preserve">Штрафы за нарушение правил благоустройства </t>
  </si>
  <si>
    <t>Штрафы за нарушение правил  торговли</t>
  </si>
  <si>
    <t>000 2 00 00000 00 0000 000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</si>
  <si>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</si>
  <si>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</si>
  <si>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1.2.1.</t>
  </si>
  <si>
    <t>Дотации местным бюджетам на выравнивание уровня бюджетной обеспеченности</t>
  </si>
  <si>
    <t>Прочие субвенции</t>
  </si>
  <si>
    <t>1.1.1.1.</t>
  </si>
  <si>
    <t>1.2.1.1.</t>
  </si>
  <si>
    <t>182 1 05 01000 00 0000 110</t>
  </si>
  <si>
    <t>182 1 05 02000 02 0000 110</t>
  </si>
  <si>
    <t>Налог на имущество физических лиц, зачисляемый в местные бюджеты</t>
  </si>
  <si>
    <t>3.2.</t>
  </si>
  <si>
    <t>3.2.1.</t>
  </si>
  <si>
    <t>3.2.1.1.</t>
  </si>
  <si>
    <t>Безвозмездные поступления от других бюджетов бюджетной системы Российской Федерации</t>
  </si>
  <si>
    <t>000 1 16 90000 00 0000 140</t>
  </si>
  <si>
    <t xml:space="preserve">000 1 16 90030 00 0000 140 </t>
  </si>
  <si>
    <t>000 1 16 90030 00 0100 140</t>
  </si>
  <si>
    <t>000 1 16 90030 00 0200 140</t>
  </si>
  <si>
    <t>969 2 02 01010 03 0000 151</t>
  </si>
  <si>
    <t>969 2 02 01010 00 0000 151</t>
  </si>
  <si>
    <t xml:space="preserve">                                                                                                                                            к  Постановлению МС № 199 от 26.12.2005 г.</t>
  </si>
  <si>
    <t>969 2 02 01000 00 0000 151</t>
  </si>
  <si>
    <t>969 2 02 02000 00 0000 151</t>
  </si>
  <si>
    <t>969 2 02 02900 00 0000 151</t>
  </si>
  <si>
    <t>969 2 02 02920 03 0000 151</t>
  </si>
  <si>
    <t>969 2 02 00000 00 0000 000</t>
  </si>
  <si>
    <t>БЕЗВОЗМЕЗДНЫЕ ПОСТУПЛЕНИЯ</t>
  </si>
  <si>
    <t>182 1 06 01010 03 0000 110</t>
  </si>
  <si>
    <t xml:space="preserve">            Доходы бюджета муниципального образования МО Юнтолово на 2006 год.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</si>
  <si>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</si>
  <si>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</si>
  <si>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>Доходы от использования имущества, находящегося в государственной и муниципальной собственности</t>
  </si>
  <si>
    <t>Доходы от размещения временно свободных средств местных бюджетов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</si>
  <si>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образованиями</t>
  </si>
  <si>
    <t>3.2.1.2.</t>
  </si>
  <si>
    <t>Прочие неналоговые доходы</t>
  </si>
  <si>
    <t>Итого собственных доходов</t>
  </si>
  <si>
    <t>План</t>
  </si>
  <si>
    <t>Дефицит</t>
  </si>
  <si>
    <t>Прогноз КФ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</si>
  <si>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</si>
  <si>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Код</t>
  </si>
  <si>
    <t>Единый налог, взимаемый с налогоплательщиков, выбравших в качестве объекта налогообложения доходы (2004 - 60%, 2005 - 60%, 2006 -100%, 2007 - 20%, 2008 - 30%)</t>
  </si>
  <si>
    <t>Единый налог на вмененный доход для отдельных видов деятельности (2004 - 10%, 2005 - 20%, 2006 - 2008 - 45%)</t>
  </si>
  <si>
    <t>Другие виды прочих ненал.доходов (с 2007 года - дох.от оказания платных услуг)</t>
  </si>
  <si>
    <t>Субвенции от других бюджетов бюджетной системы Российской Федерации  (с 2008 года  - на опеку)</t>
  </si>
  <si>
    <t>плановый период</t>
  </si>
  <si>
    <t>очередной</t>
  </si>
  <si>
    <t>ИТОГО</t>
  </si>
  <si>
    <t>НАЛОГОВЫЕ И НЕНАЛОГОВЫЕ ДОХОДЫ</t>
  </si>
  <si>
    <t>Субсидии (с 2008 года вместо субвенций на софинансирование цел. программ)</t>
  </si>
  <si>
    <t>Факт (01.12.)</t>
  </si>
  <si>
    <t>На 01.01.2007г.   Остаток -   11640 тыс.руб.</t>
  </si>
  <si>
    <t xml:space="preserve">                           Остаток на 1.января года</t>
  </si>
  <si>
    <t>с 2008 года из собств.доходов вычитается доп. норматив на УСН  (70 %)</t>
  </si>
  <si>
    <t>Собственные доходы для  определения дефицита</t>
  </si>
  <si>
    <t xml:space="preserve">                                                                         Анализ поступления доходов и планирование до 2010 года</t>
  </si>
  <si>
    <t>Налог, взимаемый в связи с применением упрощенной системы налогообложения</t>
  </si>
  <si>
    <t>Исполнено</t>
  </si>
  <si>
    <t>% исполнения</t>
  </si>
  <si>
    <t>Приложение  2</t>
  </si>
  <si>
    <t xml:space="preserve">Утверждено на год          </t>
  </si>
  <si>
    <t>Налог, взимаемый в связи с применением патентной системы налогообложения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</si>
  <si>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</si>
  <si>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Налог, взимаемый в связи с применением патентной системы налогообложения,зачисляемый в бюджеты городов федерального значения </t>
  </si>
  <si>
    <t>000 1 05 04000 02 0000 110</t>
  </si>
  <si>
    <t>000 1 16 90030 03 0000 140</t>
  </si>
  <si>
    <t>000 2 02 00000 00 0000 000</t>
  </si>
  <si>
    <t xml:space="preserve">                                                      Показатели  доходов бюджета внутригородского муниципального образования Санкт-Петербурга  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</si>
  <si>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</si>
  <si>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</si>
  <si>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</si>
  <si>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</si>
  <si>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 xml:space="preserve">Субвенции  бюджетам бюджетной системы Российской Федерации </t>
  </si>
  <si>
    <t>182 1 05 04030 02 0000 110</t>
  </si>
  <si>
    <t>к Решению МС № 02-03/</t>
  </si>
  <si>
    <t xml:space="preserve">              муниципальный округ  Юнтолово за 2019 год по кодам классификации доходов бюджетов</t>
  </si>
  <si>
    <t>Проект</t>
  </si>
  <si>
    <t>000 1 17 00000 00 0000 000</t>
  </si>
  <si>
    <t>000 1 17 05000 00 0000 000</t>
  </si>
  <si>
    <t>Прочие неналоговые доходы бюджетов внутригородских муниципальных образований городов федерального значения</t>
  </si>
  <si>
    <t>000 2 02 30000 00 0000 150</t>
  </si>
  <si>
    <t>000 2 02 30024 00 0000 150</t>
  </si>
  <si>
    <t>000 2 02 30024 03 0000 150</t>
  </si>
  <si>
    <t>000 2 02 30027 00 0000 150</t>
  </si>
  <si>
    <t>000 2 02 30027 03 0000 150</t>
  </si>
  <si>
    <t>000 2 02 19999 03 0000 150</t>
  </si>
  <si>
    <t>Прочие дотации бюджетам внутригородских муниципальных образований городов федерального значения</t>
  </si>
  <si>
    <t>Прочие дотации</t>
  </si>
  <si>
    <t>000 2 02 19999 00 0000 150</t>
  </si>
  <si>
    <t>000 2 02 10000 00 0000 150</t>
  </si>
  <si>
    <t>Дотации бюджетам бюджетной системы Российской Федерации</t>
  </si>
  <si>
    <t>000 1 17 05030 03 0000 180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</si>
</sst>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3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3"/>
      <name val="Arial"/>
      <family val="0"/>
    </font>
    <font>
      <b/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180" fontId="7" fillId="0" borderId="1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9" fillId="0" borderId="12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16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180" fontId="7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/>
    </xf>
    <xf numFmtId="180" fontId="10" fillId="0" borderId="18" xfId="0" applyNumberFormat="1" applyFont="1" applyBorder="1" applyAlignment="1">
      <alignment horizontal="right"/>
    </xf>
    <xf numFmtId="0" fontId="10" fillId="0" borderId="0" xfId="0" applyFont="1" applyAlignment="1">
      <alignment/>
    </xf>
    <xf numFmtId="16" fontId="7" fillId="0" borderId="19" xfId="0" applyNumberFormat="1" applyFont="1" applyBorder="1" applyAlignment="1">
      <alignment horizontal="left"/>
    </xf>
    <xf numFmtId="16" fontId="7" fillId="0" borderId="12" xfId="0" applyNumberFormat="1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3" fontId="9" fillId="0" borderId="10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80" fontId="10" fillId="0" borderId="22" xfId="0" applyNumberFormat="1" applyFont="1" applyBorder="1" applyAlignment="1">
      <alignment horizontal="right"/>
    </xf>
    <xf numFmtId="0" fontId="11" fillId="0" borderId="10" xfId="0" applyFont="1" applyBorder="1" applyAlignment="1">
      <alignment wrapText="1"/>
    </xf>
    <xf numFmtId="180" fontId="11" fillId="0" borderId="11" xfId="0" applyNumberFormat="1" applyFont="1" applyBorder="1" applyAlignment="1">
      <alignment horizontal="right"/>
    </xf>
    <xf numFmtId="0" fontId="9" fillId="0" borderId="19" xfId="0" applyFont="1" applyBorder="1" applyAlignment="1">
      <alignment horizontal="left"/>
    </xf>
    <xf numFmtId="16" fontId="9" fillId="0" borderId="19" xfId="0" applyNumberFormat="1" applyFont="1" applyBorder="1" applyAlignment="1">
      <alignment horizontal="left"/>
    </xf>
    <xf numFmtId="180" fontId="11" fillId="0" borderId="14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80" fontId="9" fillId="0" borderId="11" xfId="0" applyNumberFormat="1" applyFont="1" applyBorder="1" applyAlignment="1">
      <alignment horizontal="right"/>
    </xf>
    <xf numFmtId="0" fontId="11" fillId="0" borderId="0" xfId="0" applyFont="1" applyAlignment="1">
      <alignment/>
    </xf>
    <xf numFmtId="180" fontId="11" fillId="0" borderId="10" xfId="0" applyNumberFormat="1" applyFont="1" applyBorder="1" applyAlignment="1">
      <alignment horizontal="right"/>
    </xf>
    <xf numFmtId="180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80" fontId="9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80" fontId="10" fillId="0" borderId="17" xfId="0" applyNumberFormat="1" applyFont="1" applyBorder="1" applyAlignment="1">
      <alignment horizontal="right"/>
    </xf>
    <xf numFmtId="180" fontId="10" fillId="0" borderId="20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5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11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27" xfId="0" applyFont="1" applyBorder="1" applyAlignment="1">
      <alignment/>
    </xf>
    <xf numFmtId="180" fontId="11" fillId="0" borderId="28" xfId="0" applyNumberFormat="1" applyFont="1" applyBorder="1" applyAlignment="1">
      <alignment horizontal="right"/>
    </xf>
    <xf numFmtId="0" fontId="7" fillId="0" borderId="28" xfId="0" applyFont="1" applyBorder="1" applyAlignment="1">
      <alignment/>
    </xf>
    <xf numFmtId="0" fontId="8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0" fillId="0" borderId="32" xfId="0" applyBorder="1" applyAlignment="1">
      <alignment/>
    </xf>
    <xf numFmtId="0" fontId="4" fillId="0" borderId="31" xfId="0" applyFont="1" applyBorder="1" applyAlignment="1">
      <alignment horizontal="center"/>
    </xf>
    <xf numFmtId="1" fontId="7" fillId="0" borderId="29" xfId="0" applyNumberFormat="1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0" fontId="4" fillId="0" borderId="19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7" xfId="0" applyFont="1" applyBorder="1" applyAlignment="1">
      <alignment/>
    </xf>
    <xf numFmtId="180" fontId="16" fillId="0" borderId="17" xfId="0" applyNumberFormat="1" applyFont="1" applyBorder="1" applyAlignment="1">
      <alignment/>
    </xf>
    <xf numFmtId="0" fontId="7" fillId="0" borderId="10" xfId="0" applyFont="1" applyBorder="1" applyAlignment="1">
      <alignment vertical="justify" wrapText="1"/>
    </xf>
    <xf numFmtId="180" fontId="7" fillId="0" borderId="28" xfId="0" applyNumberFormat="1" applyFont="1" applyBorder="1" applyAlignment="1">
      <alignment horizontal="right" vertical="justify"/>
    </xf>
    <xf numFmtId="180" fontId="7" fillId="0" borderId="36" xfId="0" applyNumberFormat="1" applyFont="1" applyBorder="1" applyAlignment="1">
      <alignment horizontal="right" vertical="justify"/>
    </xf>
    <xf numFmtId="0" fontId="7" fillId="0" borderId="10" xfId="0" applyFont="1" applyBorder="1" applyAlignment="1">
      <alignment vertical="justify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180" fontId="7" fillId="0" borderId="10" xfId="0" applyNumberFormat="1" applyFont="1" applyBorder="1" applyAlignment="1">
      <alignment vertical="justify"/>
    </xf>
    <xf numFmtId="0" fontId="9" fillId="0" borderId="23" xfId="0" applyFont="1" applyBorder="1" applyAlignment="1">
      <alignment horizontal="center" vertical="center"/>
    </xf>
    <xf numFmtId="180" fontId="7" fillId="0" borderId="28" xfId="0" applyNumberFormat="1" applyFont="1" applyBorder="1" applyAlignment="1">
      <alignment vertical="justify"/>
    </xf>
    <xf numFmtId="180" fontId="7" fillId="0" borderId="22" xfId="0" applyNumberFormat="1" applyFont="1" applyBorder="1" applyAlignment="1">
      <alignment vertical="justify"/>
    </xf>
    <xf numFmtId="0" fontId="7" fillId="0" borderId="36" xfId="0" applyFont="1" applyBorder="1" applyAlignment="1">
      <alignment vertical="justify"/>
    </xf>
    <xf numFmtId="0" fontId="9" fillId="0" borderId="0" xfId="0" applyFont="1" applyAlignment="1">
      <alignment horizontal="left"/>
    </xf>
    <xf numFmtId="3" fontId="9" fillId="0" borderId="33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180" fontId="9" fillId="0" borderId="27" xfId="0" applyNumberFormat="1" applyFont="1" applyBorder="1" applyAlignment="1">
      <alignment horizontal="right"/>
    </xf>
    <xf numFmtId="180" fontId="9" fillId="0" borderId="35" xfId="0" applyNumberFormat="1" applyFont="1" applyBorder="1" applyAlignment="1">
      <alignment/>
    </xf>
    <xf numFmtId="3" fontId="9" fillId="0" borderId="19" xfId="0" applyNumberFormat="1" applyFont="1" applyBorder="1" applyAlignment="1">
      <alignment horizontal="center" vertical="justify"/>
    </xf>
    <xf numFmtId="0" fontId="9" fillId="0" borderId="10" xfId="0" applyFont="1" applyBorder="1" applyAlignment="1">
      <alignment vertical="justify" wrapText="1"/>
    </xf>
    <xf numFmtId="180" fontId="9" fillId="0" borderId="28" xfId="0" applyNumberFormat="1" applyFont="1" applyBorder="1" applyAlignment="1">
      <alignment horizontal="right" vertical="justify"/>
    </xf>
    <xf numFmtId="180" fontId="9" fillId="0" borderId="22" xfId="0" applyNumberFormat="1" applyFont="1" applyBorder="1" applyAlignment="1">
      <alignment vertical="justify"/>
    </xf>
    <xf numFmtId="3" fontId="7" fillId="0" borderId="19" xfId="0" applyNumberFormat="1" applyFont="1" applyBorder="1" applyAlignment="1">
      <alignment horizontal="center" vertical="justify"/>
    </xf>
    <xf numFmtId="180" fontId="9" fillId="0" borderId="36" xfId="0" applyNumberFormat="1" applyFont="1" applyBorder="1" applyAlignment="1">
      <alignment horizontal="right" vertical="justify"/>
    </xf>
    <xf numFmtId="0" fontId="9" fillId="0" borderId="10" xfId="0" applyFont="1" applyBorder="1" applyAlignment="1">
      <alignment horizontal="center" vertical="justify" wrapText="1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180" fontId="9" fillId="0" borderId="17" xfId="0" applyNumberFormat="1" applyFont="1" applyBorder="1" applyAlignment="1">
      <alignment horizontal="right"/>
    </xf>
    <xf numFmtId="180" fontId="9" fillId="0" borderId="18" xfId="0" applyNumberFormat="1" applyFont="1" applyBorder="1" applyAlignment="1">
      <alignment/>
    </xf>
    <xf numFmtId="180" fontId="9" fillId="0" borderId="17" xfId="0" applyNumberFormat="1" applyFont="1" applyBorder="1" applyAlignment="1">
      <alignment horizontal="right" vertical="center"/>
    </xf>
    <xf numFmtId="0" fontId="9" fillId="0" borderId="37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180" fontId="7" fillId="0" borderId="36" xfId="0" applyNumberFormat="1" applyFont="1" applyBorder="1" applyAlignment="1">
      <alignment vertical="justify"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zoomScalePageLayoutView="0" workbookViewId="0" topLeftCell="A1">
      <selection activeCell="A23" sqref="A23"/>
    </sheetView>
  </sheetViews>
  <sheetFormatPr defaultColWidth="9.140625" defaultRowHeight="12.75"/>
  <cols>
    <col min="2" max="2" width="83.421875" style="0" customWidth="1"/>
    <col min="3" max="3" width="33.57421875" style="0" customWidth="1"/>
    <col min="4" max="4" width="13.421875" style="0" customWidth="1"/>
  </cols>
  <sheetData>
    <row r="1" spans="2:3" ht="14.25" customHeight="1">
      <c r="B1" s="1"/>
      <c r="C1" s="11" t="s">
        <v>0</v>
      </c>
    </row>
    <row r="2" spans="2:3" ht="0.75" customHeight="1" hidden="1">
      <c r="B2" s="1"/>
      <c r="C2" s="11"/>
    </row>
    <row r="3" spans="2:3" ht="15.75">
      <c r="B3" s="2" t="s">
        <v>61</v>
      </c>
      <c r="C3" s="11"/>
    </row>
    <row r="4" spans="2:3" ht="15">
      <c r="B4" s="1"/>
      <c r="C4" s="1"/>
    </row>
    <row r="5" spans="2:3" ht="18.75">
      <c r="B5" s="22" t="s">
        <v>69</v>
      </c>
      <c r="C5" s="1"/>
    </row>
    <row r="6" ht="15.75">
      <c r="D6" s="11" t="s">
        <v>1</v>
      </c>
    </row>
    <row r="7" spans="1:33" ht="31.5">
      <c r="A7" s="40" t="s">
        <v>2</v>
      </c>
      <c r="B7" s="41" t="s">
        <v>3</v>
      </c>
      <c r="C7" s="41" t="s">
        <v>4</v>
      </c>
      <c r="D7" s="37" t="s">
        <v>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7" ht="12.75">
      <c r="A8" s="38">
        <v>1</v>
      </c>
      <c r="B8" s="39">
        <v>2</v>
      </c>
      <c r="C8" s="38">
        <v>3</v>
      </c>
      <c r="D8" s="38">
        <v>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4" s="3" customFormat="1" ht="17.25" customHeight="1">
      <c r="A9" s="28" t="s">
        <v>6</v>
      </c>
      <c r="B9" s="36" t="s">
        <v>23</v>
      </c>
      <c r="C9" s="27" t="s">
        <v>24</v>
      </c>
      <c r="D9" s="29">
        <f>D10+D15+D17</f>
        <v>25600</v>
      </c>
    </row>
    <row r="10" spans="1:4" s="8" customFormat="1" ht="18.75">
      <c r="A10" s="32" t="s">
        <v>7</v>
      </c>
      <c r="B10" s="30" t="s">
        <v>8</v>
      </c>
      <c r="C10" s="26" t="s">
        <v>25</v>
      </c>
      <c r="D10" s="31">
        <f>D11+D14</f>
        <v>18200</v>
      </c>
    </row>
    <row r="11" spans="1:4" s="11" customFormat="1" ht="31.5">
      <c r="A11" s="25" t="s">
        <v>9</v>
      </c>
      <c r="B11" s="9" t="s">
        <v>10</v>
      </c>
      <c r="C11" s="7" t="s">
        <v>48</v>
      </c>
      <c r="D11" s="10">
        <f>D12+D13</f>
        <v>10000</v>
      </c>
    </row>
    <row r="12" spans="1:4" s="11" customFormat="1" ht="31.5">
      <c r="A12" s="25" t="s">
        <v>11</v>
      </c>
      <c r="B12" s="9" t="s">
        <v>26</v>
      </c>
      <c r="C12" s="7" t="s">
        <v>27</v>
      </c>
      <c r="D12" s="10">
        <v>8000</v>
      </c>
    </row>
    <row r="13" spans="1:4" s="11" customFormat="1" ht="29.25" customHeight="1">
      <c r="A13" s="25" t="s">
        <v>31</v>
      </c>
      <c r="B13" s="9" t="s">
        <v>28</v>
      </c>
      <c r="C13" s="7" t="s">
        <v>29</v>
      </c>
      <c r="D13" s="10">
        <v>2000</v>
      </c>
    </row>
    <row r="14" spans="1:4" s="11" customFormat="1" ht="16.5" customHeight="1">
      <c r="A14" s="25" t="s">
        <v>12</v>
      </c>
      <c r="B14" s="9" t="s">
        <v>13</v>
      </c>
      <c r="C14" s="7" t="s">
        <v>49</v>
      </c>
      <c r="D14" s="10">
        <v>8200</v>
      </c>
    </row>
    <row r="15" spans="1:4" s="8" customFormat="1" ht="16.5" customHeight="1">
      <c r="A15" s="32" t="s">
        <v>14</v>
      </c>
      <c r="B15" s="30" t="s">
        <v>15</v>
      </c>
      <c r="C15" s="26" t="s">
        <v>30</v>
      </c>
      <c r="D15" s="31">
        <f>D16</f>
        <v>7000</v>
      </c>
    </row>
    <row r="16" spans="1:4" s="12" customFormat="1" ht="15.75">
      <c r="A16" s="25" t="s">
        <v>16</v>
      </c>
      <c r="B16" s="9" t="s">
        <v>50</v>
      </c>
      <c r="C16" s="7" t="s">
        <v>68</v>
      </c>
      <c r="D16" s="10">
        <v>7000</v>
      </c>
    </row>
    <row r="17" spans="1:4" s="8" customFormat="1" ht="19.5" customHeight="1">
      <c r="A17" s="32" t="s">
        <v>17</v>
      </c>
      <c r="B17" s="30" t="s">
        <v>32</v>
      </c>
      <c r="C17" s="26" t="s">
        <v>33</v>
      </c>
      <c r="D17" s="31">
        <f>D18+D19</f>
        <v>400</v>
      </c>
    </row>
    <row r="18" spans="1:4" s="12" customFormat="1" ht="45" customHeight="1">
      <c r="A18" s="25" t="s">
        <v>18</v>
      </c>
      <c r="B18" s="9" t="s">
        <v>34</v>
      </c>
      <c r="C18" s="7" t="s">
        <v>35</v>
      </c>
      <c r="D18" s="10">
        <v>200</v>
      </c>
    </row>
    <row r="19" spans="1:4" s="12" customFormat="1" ht="35.25" customHeight="1">
      <c r="A19" s="25" t="s">
        <v>51</v>
      </c>
      <c r="B19" s="9" t="s">
        <v>37</v>
      </c>
      <c r="C19" s="7" t="s">
        <v>55</v>
      </c>
      <c r="D19" s="10">
        <f>D20</f>
        <v>200</v>
      </c>
    </row>
    <row r="20" spans="1:4" s="11" customFormat="1" ht="31.5">
      <c r="A20" s="25" t="s">
        <v>52</v>
      </c>
      <c r="B20" s="9" t="s">
        <v>36</v>
      </c>
      <c r="C20" s="7" t="s">
        <v>56</v>
      </c>
      <c r="D20" s="10">
        <f>D21+D22</f>
        <v>200</v>
      </c>
    </row>
    <row r="21" spans="1:4" s="12" customFormat="1" ht="15.75">
      <c r="A21" s="25" t="s">
        <v>53</v>
      </c>
      <c r="B21" s="9" t="s">
        <v>38</v>
      </c>
      <c r="C21" s="7" t="s">
        <v>57</v>
      </c>
      <c r="D21" s="10">
        <v>195</v>
      </c>
    </row>
    <row r="22" spans="1:4" s="12" customFormat="1" ht="15.75">
      <c r="A22" s="23" t="s">
        <v>75</v>
      </c>
      <c r="B22" s="9" t="s">
        <v>39</v>
      </c>
      <c r="C22" s="7" t="s">
        <v>58</v>
      </c>
      <c r="D22" s="10">
        <v>5</v>
      </c>
    </row>
    <row r="23" spans="1:4" s="12" customFormat="1" ht="16.5">
      <c r="A23" s="13" t="s">
        <v>19</v>
      </c>
      <c r="B23" s="35" t="s">
        <v>67</v>
      </c>
      <c r="C23" s="14" t="s">
        <v>40</v>
      </c>
      <c r="D23" s="34">
        <f>D24</f>
        <v>11754</v>
      </c>
    </row>
    <row r="24" spans="1:4" s="12" customFormat="1" ht="33">
      <c r="A24" s="33" t="s">
        <v>7</v>
      </c>
      <c r="B24" s="30" t="s">
        <v>54</v>
      </c>
      <c r="C24" s="7" t="s">
        <v>66</v>
      </c>
      <c r="D24" s="10">
        <f>D25+D28</f>
        <v>11754</v>
      </c>
    </row>
    <row r="25" spans="1:4" s="12" customFormat="1" ht="15.75">
      <c r="A25" s="24" t="s">
        <v>9</v>
      </c>
      <c r="B25" s="9" t="s">
        <v>41</v>
      </c>
      <c r="C25" s="16" t="s">
        <v>62</v>
      </c>
      <c r="D25" s="17">
        <f>D27</f>
        <v>1204</v>
      </c>
    </row>
    <row r="26" spans="1:4" s="12" customFormat="1" ht="15.75">
      <c r="A26" s="24" t="s">
        <v>11</v>
      </c>
      <c r="B26" s="9" t="s">
        <v>42</v>
      </c>
      <c r="C26" s="16" t="s">
        <v>60</v>
      </c>
      <c r="D26" s="17">
        <f>D27</f>
        <v>1204</v>
      </c>
    </row>
    <row r="27" spans="1:4" s="12" customFormat="1" ht="31.5">
      <c r="A27" s="24" t="s">
        <v>46</v>
      </c>
      <c r="B27" s="9" t="s">
        <v>44</v>
      </c>
      <c r="C27" s="16" t="s">
        <v>59</v>
      </c>
      <c r="D27" s="17">
        <v>1204</v>
      </c>
    </row>
    <row r="28" spans="1:4" s="12" customFormat="1" ht="19.5" customHeight="1">
      <c r="A28" s="24" t="s">
        <v>12</v>
      </c>
      <c r="B28" s="9" t="s">
        <v>20</v>
      </c>
      <c r="C28" s="16" t="s">
        <v>63</v>
      </c>
      <c r="D28" s="17">
        <f>D30</f>
        <v>10550</v>
      </c>
    </row>
    <row r="29" spans="1:4" s="12" customFormat="1" ht="19.5" customHeight="1">
      <c r="A29" s="24" t="s">
        <v>43</v>
      </c>
      <c r="B29" s="9" t="s">
        <v>45</v>
      </c>
      <c r="C29" s="16" t="s">
        <v>64</v>
      </c>
      <c r="D29" s="17">
        <f>D30</f>
        <v>10550</v>
      </c>
    </row>
    <row r="30" spans="1:4" s="12" customFormat="1" ht="15.75">
      <c r="A30" s="24" t="s">
        <v>47</v>
      </c>
      <c r="B30" s="9" t="s">
        <v>21</v>
      </c>
      <c r="C30" s="16" t="s">
        <v>65</v>
      </c>
      <c r="D30" s="17">
        <v>10550</v>
      </c>
    </row>
    <row r="31" spans="1:4" s="12" customFormat="1" ht="15.75">
      <c r="A31" s="15"/>
      <c r="B31" s="9"/>
      <c r="C31" s="16"/>
      <c r="D31" s="17"/>
    </row>
    <row r="32" spans="1:4" s="22" customFormat="1" ht="18.75">
      <c r="A32" s="18"/>
      <c r="B32" s="19" t="s">
        <v>22</v>
      </c>
      <c r="C32" s="20"/>
      <c r="D32" s="21">
        <f>D9+D23</f>
        <v>37354</v>
      </c>
    </row>
  </sheetData>
  <sheetProtection/>
  <printOptions horizontalCentered="1"/>
  <pageMargins left="0.3937007874015748" right="0.3937007874015748" top="0.11811023622047245" bottom="0.0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6"/>
  <sheetViews>
    <sheetView zoomScale="75" zoomScaleNormal="75" zoomScalePageLayoutView="0" workbookViewId="0" topLeftCell="A1">
      <selection activeCell="I25" sqref="I25"/>
    </sheetView>
  </sheetViews>
  <sheetFormatPr defaultColWidth="9.140625" defaultRowHeight="12.75"/>
  <cols>
    <col min="1" max="1" width="83.421875" style="0" customWidth="1"/>
    <col min="2" max="2" width="10.7109375" style="0" customWidth="1"/>
    <col min="3" max="3" width="10.8515625" style="0" customWidth="1"/>
    <col min="4" max="5" width="10.7109375" style="0" customWidth="1"/>
    <col min="6" max="6" width="11.140625" style="0" customWidth="1"/>
    <col min="7" max="8" width="10.7109375" style="0" customWidth="1"/>
    <col min="9" max="9" width="11.28125" style="0" customWidth="1"/>
    <col min="10" max="10" width="11.00390625" style="0" customWidth="1"/>
  </cols>
  <sheetData>
    <row r="1" ht="18.75">
      <c r="A1" s="22" t="s">
        <v>97</v>
      </c>
    </row>
    <row r="2" ht="15.75">
      <c r="B2" s="11" t="s">
        <v>1</v>
      </c>
    </row>
    <row r="3" spans="1:33" ht="15.75">
      <c r="A3" s="41" t="s">
        <v>3</v>
      </c>
      <c r="B3" s="37">
        <v>2004</v>
      </c>
      <c r="C3" s="55">
        <v>2005</v>
      </c>
      <c r="D3" s="55">
        <v>2006</v>
      </c>
      <c r="E3" s="121">
        <v>2007</v>
      </c>
      <c r="F3" s="121"/>
      <c r="G3" s="122" t="s">
        <v>80</v>
      </c>
      <c r="H3" s="74">
        <v>2008</v>
      </c>
      <c r="I3" s="72">
        <v>2009</v>
      </c>
      <c r="J3" s="72">
        <v>2010</v>
      </c>
      <c r="K3" s="4"/>
      <c r="L3" s="4"/>
      <c r="M3" s="4"/>
      <c r="N3" s="4"/>
      <c r="O3" s="4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7" ht="12.75">
      <c r="A4" s="39"/>
      <c r="B4" s="38"/>
      <c r="C4" s="56"/>
      <c r="D4" s="56"/>
      <c r="E4" s="57" t="s">
        <v>78</v>
      </c>
      <c r="F4" s="57" t="s">
        <v>92</v>
      </c>
      <c r="G4" s="123"/>
      <c r="H4" s="73" t="s">
        <v>88</v>
      </c>
      <c r="I4" s="124" t="s">
        <v>87</v>
      </c>
      <c r="J4" s="12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10" s="3" customFormat="1" ht="17.25" customHeight="1">
      <c r="A5" s="58" t="s">
        <v>23</v>
      </c>
      <c r="B5" s="52"/>
      <c r="C5" s="53"/>
      <c r="D5" s="53"/>
      <c r="E5" s="53"/>
      <c r="F5" s="53"/>
      <c r="G5" s="65"/>
      <c r="H5" s="54"/>
      <c r="I5" s="70"/>
      <c r="J5" s="70"/>
    </row>
    <row r="6" spans="1:10" s="8" customFormat="1" ht="18.75">
      <c r="A6" s="59" t="s">
        <v>8</v>
      </c>
      <c r="B6" s="45">
        <f aca="true" t="shared" si="0" ref="B6:J6">SUM(B7:B9)</f>
        <v>6637</v>
      </c>
      <c r="C6" s="45">
        <f t="shared" si="0"/>
        <v>9818</v>
      </c>
      <c r="D6" s="45">
        <f t="shared" si="0"/>
        <v>26377</v>
      </c>
      <c r="E6" s="45">
        <f t="shared" si="0"/>
        <v>17173</v>
      </c>
      <c r="F6" s="45">
        <f t="shared" si="0"/>
        <v>16499</v>
      </c>
      <c r="G6" s="45">
        <f t="shared" si="0"/>
        <v>0</v>
      </c>
      <c r="H6" s="31">
        <f t="shared" si="0"/>
        <v>21300</v>
      </c>
      <c r="I6" s="31">
        <f t="shared" si="0"/>
        <v>22550</v>
      </c>
      <c r="J6" s="31">
        <f t="shared" si="0"/>
        <v>24500</v>
      </c>
    </row>
    <row r="7" spans="1:10" s="11" customFormat="1" ht="47.25">
      <c r="A7" s="60" t="s">
        <v>83</v>
      </c>
      <c r="B7" s="46">
        <v>5651</v>
      </c>
      <c r="C7" s="47">
        <v>4873</v>
      </c>
      <c r="D7" s="47">
        <v>14294</v>
      </c>
      <c r="E7" s="47">
        <v>5423</v>
      </c>
      <c r="F7" s="47">
        <v>6606</v>
      </c>
      <c r="G7" s="67"/>
      <c r="H7" s="48">
        <v>11000</v>
      </c>
      <c r="I7" s="69">
        <v>12100</v>
      </c>
      <c r="J7" s="69">
        <v>13400</v>
      </c>
    </row>
    <row r="8" spans="1:10" s="11" customFormat="1" ht="29.25" customHeight="1">
      <c r="A8" s="60" t="s">
        <v>28</v>
      </c>
      <c r="B8" s="46">
        <v>0</v>
      </c>
      <c r="C8" s="47">
        <v>1155</v>
      </c>
      <c r="D8" s="47">
        <v>3008</v>
      </c>
      <c r="E8" s="47">
        <v>700</v>
      </c>
      <c r="F8" s="47">
        <v>894</v>
      </c>
      <c r="G8" s="67"/>
      <c r="H8" s="48">
        <v>1300</v>
      </c>
      <c r="I8" s="69">
        <v>1450</v>
      </c>
      <c r="J8" s="69">
        <v>1600</v>
      </c>
    </row>
    <row r="9" spans="1:10" s="11" customFormat="1" ht="28.5" customHeight="1">
      <c r="A9" s="60" t="s">
        <v>84</v>
      </c>
      <c r="B9" s="46">
        <v>986</v>
      </c>
      <c r="C9" s="47">
        <v>3790</v>
      </c>
      <c r="D9" s="47">
        <v>9075</v>
      </c>
      <c r="E9" s="47">
        <v>11050</v>
      </c>
      <c r="F9" s="47">
        <v>8999</v>
      </c>
      <c r="G9" s="67"/>
      <c r="H9" s="48">
        <v>9000</v>
      </c>
      <c r="I9" s="69">
        <v>9000</v>
      </c>
      <c r="J9" s="75">
        <v>9500</v>
      </c>
    </row>
    <row r="10" spans="1:10" s="8" customFormat="1" ht="16.5" customHeight="1">
      <c r="A10" s="59" t="s">
        <v>15</v>
      </c>
      <c r="B10" s="45">
        <f aca="true" t="shared" si="1" ref="B10:J10">B11</f>
        <v>795</v>
      </c>
      <c r="C10" s="45">
        <f t="shared" si="1"/>
        <v>8983</v>
      </c>
      <c r="D10" s="45">
        <f t="shared" si="1"/>
        <v>11023</v>
      </c>
      <c r="E10" s="45">
        <f t="shared" si="1"/>
        <v>15900</v>
      </c>
      <c r="F10" s="45">
        <f t="shared" si="1"/>
        <v>16335</v>
      </c>
      <c r="G10" s="45">
        <f t="shared" si="1"/>
        <v>0</v>
      </c>
      <c r="H10" s="31">
        <f t="shared" si="1"/>
        <v>18500</v>
      </c>
      <c r="I10" s="31">
        <f t="shared" si="1"/>
        <v>21000</v>
      </c>
      <c r="J10" s="31">
        <f t="shared" si="1"/>
        <v>22500</v>
      </c>
    </row>
    <row r="11" spans="1:10" s="11" customFormat="1" ht="15.75">
      <c r="A11" s="60" t="s">
        <v>50</v>
      </c>
      <c r="B11" s="46">
        <v>795</v>
      </c>
      <c r="C11" s="47">
        <v>8983</v>
      </c>
      <c r="D11" s="47">
        <v>11023</v>
      </c>
      <c r="E11" s="47">
        <v>15900</v>
      </c>
      <c r="F11" s="47">
        <v>16335</v>
      </c>
      <c r="G11" s="67"/>
      <c r="H11" s="48">
        <v>18500</v>
      </c>
      <c r="I11" s="69">
        <v>21000</v>
      </c>
      <c r="J11" s="75">
        <v>22500</v>
      </c>
    </row>
    <row r="12" spans="1:10" s="12" customFormat="1" ht="33">
      <c r="A12" s="59" t="s">
        <v>70</v>
      </c>
      <c r="B12" s="45">
        <f aca="true" t="shared" si="2" ref="B12:J12">B13</f>
        <v>795</v>
      </c>
      <c r="C12" s="45">
        <f t="shared" si="2"/>
        <v>651</v>
      </c>
      <c r="D12" s="45"/>
      <c r="E12" s="45">
        <f t="shared" si="2"/>
        <v>0</v>
      </c>
      <c r="F12" s="45">
        <f t="shared" si="2"/>
        <v>151</v>
      </c>
      <c r="G12" s="45">
        <f t="shared" si="2"/>
        <v>0</v>
      </c>
      <c r="H12" s="31">
        <f t="shared" si="2"/>
        <v>0</v>
      </c>
      <c r="I12" s="31">
        <f t="shared" si="2"/>
        <v>0</v>
      </c>
      <c r="J12" s="31">
        <f t="shared" si="2"/>
        <v>0</v>
      </c>
    </row>
    <row r="13" spans="1:10" s="11" customFormat="1" ht="15.75">
      <c r="A13" s="60" t="s">
        <v>71</v>
      </c>
      <c r="B13" s="46">
        <v>795</v>
      </c>
      <c r="C13" s="47">
        <v>651</v>
      </c>
      <c r="D13" s="47">
        <v>1175</v>
      </c>
      <c r="E13" s="47">
        <v>0</v>
      </c>
      <c r="F13" s="47">
        <v>151</v>
      </c>
      <c r="G13" s="67"/>
      <c r="H13" s="48">
        <v>0</v>
      </c>
      <c r="I13" s="69"/>
      <c r="J13" s="69">
        <v>0</v>
      </c>
    </row>
    <row r="14" spans="1:10" s="12" customFormat="1" ht="33">
      <c r="A14" s="59" t="s">
        <v>72</v>
      </c>
      <c r="B14" s="49">
        <f aca="true" t="shared" si="3" ref="B14:J14">B15+B16</f>
        <v>340</v>
      </c>
      <c r="C14" s="49">
        <f t="shared" si="3"/>
        <v>363</v>
      </c>
      <c r="D14" s="49"/>
      <c r="E14" s="49">
        <f t="shared" si="3"/>
        <v>0</v>
      </c>
      <c r="F14" s="49">
        <f t="shared" si="3"/>
        <v>0</v>
      </c>
      <c r="G14" s="49">
        <f t="shared" si="3"/>
        <v>0</v>
      </c>
      <c r="H14" s="43">
        <f t="shared" si="3"/>
        <v>0</v>
      </c>
      <c r="I14" s="43">
        <f t="shared" si="3"/>
        <v>0</v>
      </c>
      <c r="J14" s="43">
        <f t="shared" si="3"/>
        <v>0</v>
      </c>
    </row>
    <row r="15" spans="1:10" s="11" customFormat="1" ht="15.75">
      <c r="A15" s="60" t="s">
        <v>73</v>
      </c>
      <c r="B15" s="46">
        <v>340</v>
      </c>
      <c r="C15" s="47">
        <v>363</v>
      </c>
      <c r="D15" s="47">
        <v>34</v>
      </c>
      <c r="E15" s="47">
        <v>0</v>
      </c>
      <c r="F15" s="47">
        <v>0</v>
      </c>
      <c r="G15" s="67"/>
      <c r="H15" s="48">
        <v>0</v>
      </c>
      <c r="I15" s="69"/>
      <c r="J15" s="69">
        <v>0</v>
      </c>
    </row>
    <row r="16" spans="1:10" s="11" customFormat="1" ht="47.25">
      <c r="A16" s="60" t="s">
        <v>74</v>
      </c>
      <c r="B16" s="46">
        <v>0</v>
      </c>
      <c r="C16" s="47">
        <v>0</v>
      </c>
      <c r="D16" s="47">
        <v>0</v>
      </c>
      <c r="E16" s="47">
        <v>0</v>
      </c>
      <c r="F16" s="47">
        <v>0</v>
      </c>
      <c r="G16" s="67"/>
      <c r="H16" s="48">
        <v>0</v>
      </c>
      <c r="I16" s="69"/>
      <c r="J16" s="69"/>
    </row>
    <row r="17" spans="1:10" s="8" customFormat="1" ht="19.5" customHeight="1">
      <c r="A17" s="59" t="s">
        <v>32</v>
      </c>
      <c r="B17" s="45">
        <f aca="true" t="shared" si="4" ref="B17:J17">SUM(B18:B20)</f>
        <v>386</v>
      </c>
      <c r="C17" s="45">
        <f t="shared" si="4"/>
        <v>744</v>
      </c>
      <c r="D17" s="45">
        <f t="shared" si="4"/>
        <v>1207</v>
      </c>
      <c r="E17" s="45">
        <f t="shared" si="4"/>
        <v>1365</v>
      </c>
      <c r="F17" s="45">
        <f t="shared" si="4"/>
        <v>1166</v>
      </c>
      <c r="G17" s="45">
        <f t="shared" si="4"/>
        <v>0</v>
      </c>
      <c r="H17" s="31">
        <f t="shared" si="4"/>
        <v>1705</v>
      </c>
      <c r="I17" s="31">
        <f t="shared" si="4"/>
        <v>1505</v>
      </c>
      <c r="J17" s="31">
        <f t="shared" si="4"/>
        <v>1605</v>
      </c>
    </row>
    <row r="18" spans="1:10" s="11" customFormat="1" ht="45" customHeight="1">
      <c r="A18" s="60" t="s">
        <v>34</v>
      </c>
      <c r="B18" s="46">
        <v>196</v>
      </c>
      <c r="C18" s="47">
        <v>395</v>
      </c>
      <c r="D18" s="47">
        <v>655</v>
      </c>
      <c r="E18" s="47">
        <v>900</v>
      </c>
      <c r="F18" s="47">
        <v>698</v>
      </c>
      <c r="G18" s="67"/>
      <c r="H18" s="48">
        <v>1200</v>
      </c>
      <c r="I18" s="69">
        <v>1000</v>
      </c>
      <c r="J18" s="69">
        <v>1100</v>
      </c>
    </row>
    <row r="19" spans="1:10" s="11" customFormat="1" ht="15.75">
      <c r="A19" s="60" t="s">
        <v>38</v>
      </c>
      <c r="B19" s="46">
        <v>189</v>
      </c>
      <c r="C19" s="47">
        <v>346</v>
      </c>
      <c r="D19" s="47">
        <v>534</v>
      </c>
      <c r="E19" s="47">
        <v>450</v>
      </c>
      <c r="F19" s="47">
        <v>465</v>
      </c>
      <c r="G19" s="67"/>
      <c r="H19" s="48">
        <v>500</v>
      </c>
      <c r="I19" s="69">
        <v>500</v>
      </c>
      <c r="J19" s="69">
        <v>500</v>
      </c>
    </row>
    <row r="20" spans="1:10" s="11" customFormat="1" ht="15.75">
      <c r="A20" s="60" t="s">
        <v>39</v>
      </c>
      <c r="B20" s="46">
        <v>1</v>
      </c>
      <c r="C20" s="47">
        <v>3</v>
      </c>
      <c r="D20" s="47">
        <v>18</v>
      </c>
      <c r="E20" s="47">
        <v>15</v>
      </c>
      <c r="F20" s="47">
        <v>3</v>
      </c>
      <c r="G20" s="67"/>
      <c r="H20" s="48">
        <v>5</v>
      </c>
      <c r="I20" s="69">
        <v>5</v>
      </c>
      <c r="J20" s="69">
        <v>5</v>
      </c>
    </row>
    <row r="21" spans="1:10" s="42" customFormat="1" ht="15.75">
      <c r="A21" s="61" t="s">
        <v>76</v>
      </c>
      <c r="B21" s="49">
        <f>B22</f>
        <v>0</v>
      </c>
      <c r="C21" s="49">
        <f>C22</f>
        <v>24</v>
      </c>
      <c r="D21" s="49"/>
      <c r="E21" s="49">
        <f>E22</f>
        <v>1000</v>
      </c>
      <c r="F21" s="49">
        <f>F22</f>
        <v>1067</v>
      </c>
      <c r="G21" s="49"/>
      <c r="H21" s="43">
        <f>H22</f>
        <v>1200</v>
      </c>
      <c r="I21" s="43">
        <f>I22</f>
        <v>1100</v>
      </c>
      <c r="J21" s="43">
        <f>J22</f>
        <v>1100</v>
      </c>
    </row>
    <row r="22" spans="1:10" s="11" customFormat="1" ht="15.75">
      <c r="A22" s="60" t="s">
        <v>85</v>
      </c>
      <c r="B22" s="46">
        <v>0</v>
      </c>
      <c r="C22" s="47">
        <v>24</v>
      </c>
      <c r="D22" s="47">
        <v>1448</v>
      </c>
      <c r="E22" s="47">
        <v>1000</v>
      </c>
      <c r="F22" s="47">
        <v>1067</v>
      </c>
      <c r="G22" s="67"/>
      <c r="H22" s="48">
        <v>1200</v>
      </c>
      <c r="I22" s="69">
        <v>1100</v>
      </c>
      <c r="J22" s="69">
        <v>1100</v>
      </c>
    </row>
    <row r="23" spans="1:10" s="44" customFormat="1" ht="16.5">
      <c r="A23" s="59" t="s">
        <v>77</v>
      </c>
      <c r="B23" s="45">
        <f aca="true" t="shared" si="5" ref="B23:J23">B6+B10+B14+B17+B21</f>
        <v>8158</v>
      </c>
      <c r="C23" s="45">
        <f t="shared" si="5"/>
        <v>19932</v>
      </c>
      <c r="D23" s="45">
        <f t="shared" si="5"/>
        <v>38607</v>
      </c>
      <c r="E23" s="45">
        <f>E6+E10+E12+E14+E17+E21</f>
        <v>35438</v>
      </c>
      <c r="F23" s="45">
        <f>F6+F10+F12+F14+F17+F21</f>
        <v>35218</v>
      </c>
      <c r="G23" s="45">
        <f t="shared" si="5"/>
        <v>0</v>
      </c>
      <c r="H23" s="31">
        <f>H6+H10+H14+H17+H21</f>
        <v>42705</v>
      </c>
      <c r="I23" s="31">
        <f>I6+I10+I14+I17+I21</f>
        <v>46155</v>
      </c>
      <c r="J23" s="31">
        <f t="shared" si="5"/>
        <v>49705</v>
      </c>
    </row>
    <row r="24" spans="1:10" s="44" customFormat="1" ht="16.5">
      <c r="A24" s="59" t="s">
        <v>96</v>
      </c>
      <c r="B24" s="45"/>
      <c r="C24" s="45"/>
      <c r="D24" s="45"/>
      <c r="E24" s="45"/>
      <c r="F24" s="45"/>
      <c r="G24" s="66"/>
      <c r="H24" s="31">
        <f>H28-H25-8200</f>
        <v>34505</v>
      </c>
      <c r="I24" s="31">
        <f>I28-I25-9034</f>
        <v>37121</v>
      </c>
      <c r="J24" s="31"/>
    </row>
    <row r="25" spans="1:10" s="12" customFormat="1" ht="16.5">
      <c r="A25" s="62" t="s">
        <v>67</v>
      </c>
      <c r="B25" s="45">
        <f>B26</f>
        <v>0</v>
      </c>
      <c r="C25" s="45">
        <f>C26</f>
        <v>0</v>
      </c>
      <c r="D25" s="45">
        <f>D26</f>
        <v>11050</v>
      </c>
      <c r="E25" s="45">
        <f>E26</f>
        <v>12800</v>
      </c>
      <c r="F25" s="45">
        <f>F26</f>
        <v>12800</v>
      </c>
      <c r="G25" s="66"/>
      <c r="H25" s="31">
        <f>H26+H27</f>
        <v>6417</v>
      </c>
      <c r="I25" s="31">
        <f>I26+I27</f>
        <v>7240</v>
      </c>
      <c r="J25" s="31">
        <f>J26+J27</f>
        <v>7097</v>
      </c>
    </row>
    <row r="26" spans="1:10" s="11" customFormat="1" ht="31.5" customHeight="1">
      <c r="A26" s="60" t="s">
        <v>86</v>
      </c>
      <c r="B26" s="46"/>
      <c r="C26" s="47"/>
      <c r="D26" s="47">
        <v>11050</v>
      </c>
      <c r="E26" s="47">
        <v>12800</v>
      </c>
      <c r="F26" s="47">
        <v>12800</v>
      </c>
      <c r="G26" s="67"/>
      <c r="H26" s="48">
        <v>6417</v>
      </c>
      <c r="I26" s="69">
        <v>7240</v>
      </c>
      <c r="J26" s="69">
        <v>7097</v>
      </c>
    </row>
    <row r="27" spans="1:10" s="12" customFormat="1" ht="15.75">
      <c r="A27" s="60" t="s">
        <v>91</v>
      </c>
      <c r="B27" s="46"/>
      <c r="C27" s="50"/>
      <c r="D27" s="50"/>
      <c r="E27" s="50"/>
      <c r="F27" s="50"/>
      <c r="G27" s="68"/>
      <c r="H27" s="48">
        <v>0</v>
      </c>
      <c r="I27" s="69"/>
      <c r="J27" s="69"/>
    </row>
    <row r="28" spans="1:10" s="22" customFormat="1" ht="18.75">
      <c r="A28" s="63" t="s">
        <v>22</v>
      </c>
      <c r="B28" s="51">
        <f aca="true" t="shared" si="6" ref="B28:J28">B23+B25</f>
        <v>8158</v>
      </c>
      <c r="C28" s="51">
        <f t="shared" si="6"/>
        <v>19932</v>
      </c>
      <c r="D28" s="51">
        <f t="shared" si="6"/>
        <v>49657</v>
      </c>
      <c r="E28" s="51">
        <f t="shared" si="6"/>
        <v>48238</v>
      </c>
      <c r="F28" s="51">
        <f t="shared" si="6"/>
        <v>48018</v>
      </c>
      <c r="G28" s="51">
        <f t="shared" si="6"/>
        <v>0</v>
      </c>
      <c r="H28" s="21">
        <f t="shared" si="6"/>
        <v>49122</v>
      </c>
      <c r="I28" s="21">
        <f t="shared" si="6"/>
        <v>53395</v>
      </c>
      <c r="J28" s="21">
        <f t="shared" si="6"/>
        <v>56802</v>
      </c>
    </row>
    <row r="29" spans="1:10" s="64" customFormat="1" ht="18">
      <c r="A29" s="76"/>
      <c r="B29" s="77"/>
      <c r="C29" s="77"/>
      <c r="D29" s="77"/>
      <c r="E29" s="77"/>
      <c r="F29" s="77"/>
      <c r="G29" s="77"/>
      <c r="H29" s="77"/>
      <c r="I29" s="77"/>
      <c r="J29" s="78"/>
    </row>
    <row r="30" spans="1:10" s="64" customFormat="1" ht="18">
      <c r="A30" s="79" t="s">
        <v>79</v>
      </c>
      <c r="B30" s="80"/>
      <c r="C30" s="80"/>
      <c r="D30" s="80"/>
      <c r="E30" s="84">
        <v>2930</v>
      </c>
      <c r="F30" s="84"/>
      <c r="G30" s="84"/>
      <c r="H30" s="84">
        <v>5866</v>
      </c>
      <c r="I30" s="84">
        <v>1100</v>
      </c>
      <c r="J30" s="85"/>
    </row>
    <row r="31" spans="1:10" ht="12.75">
      <c r="A31" s="81"/>
      <c r="B31" s="82"/>
      <c r="C31" s="82"/>
      <c r="D31" s="82"/>
      <c r="E31" s="82"/>
      <c r="F31" s="82"/>
      <c r="G31" s="82"/>
      <c r="H31" s="82"/>
      <c r="I31" s="82"/>
      <c r="J31" s="83"/>
    </row>
    <row r="32" spans="1:10" ht="16.5">
      <c r="A32" s="86" t="s">
        <v>89</v>
      </c>
      <c r="B32" s="87"/>
      <c r="C32" s="87"/>
      <c r="D32" s="87"/>
      <c r="E32" s="88">
        <f aca="true" t="shared" si="7" ref="E32:J32">E28+E30</f>
        <v>51168</v>
      </c>
      <c r="F32" s="88">
        <f t="shared" si="7"/>
        <v>48018</v>
      </c>
      <c r="G32" s="88">
        <f t="shared" si="7"/>
        <v>0</v>
      </c>
      <c r="H32" s="88">
        <f t="shared" si="7"/>
        <v>54988</v>
      </c>
      <c r="I32" s="88">
        <f t="shared" si="7"/>
        <v>54495</v>
      </c>
      <c r="J32" s="88">
        <f t="shared" si="7"/>
        <v>56802</v>
      </c>
    </row>
    <row r="33" spans="1:10" ht="12.75">
      <c r="A33" t="s">
        <v>94</v>
      </c>
      <c r="F33">
        <v>11640</v>
      </c>
      <c r="H33">
        <v>8297</v>
      </c>
      <c r="I33">
        <v>2431</v>
      </c>
      <c r="J33">
        <v>1331</v>
      </c>
    </row>
    <row r="34" ht="12.75">
      <c r="B34" t="s">
        <v>93</v>
      </c>
    </row>
    <row r="36" ht="12.75">
      <c r="B36" t="s">
        <v>95</v>
      </c>
    </row>
  </sheetData>
  <sheetProtection/>
  <mergeCells count="3">
    <mergeCell ref="E3:F3"/>
    <mergeCell ref="G3:G4"/>
    <mergeCell ref="I4:J4"/>
  </mergeCells>
  <printOptions horizontalCentered="1"/>
  <pageMargins left="0.2" right="0.1968503937007874" top="0.2755905511811024" bottom="0.23" header="0.1968503937007874" footer="0.196850393700787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4"/>
  <sheetViews>
    <sheetView tabSelected="1" zoomScale="85" zoomScaleNormal="85" zoomScalePageLayoutView="0" workbookViewId="0" topLeftCell="A19">
      <selection activeCell="G32" sqref="G32"/>
    </sheetView>
  </sheetViews>
  <sheetFormatPr defaultColWidth="9.140625" defaultRowHeight="12.75"/>
  <cols>
    <col min="1" max="1" width="29.7109375" style="0" customWidth="1"/>
    <col min="2" max="2" width="104.57421875" style="0" customWidth="1"/>
    <col min="3" max="3" width="14.00390625" style="0" customWidth="1"/>
    <col min="4" max="4" width="12.8515625" style="0" customWidth="1"/>
    <col min="5" max="5" width="14.00390625" style="0" customWidth="1"/>
  </cols>
  <sheetData>
    <row r="1" spans="1:5" ht="14.25" customHeight="1">
      <c r="A1" s="100" t="s">
        <v>118</v>
      </c>
      <c r="B1" s="11"/>
      <c r="C1" s="11" t="s">
        <v>101</v>
      </c>
      <c r="D1" s="11"/>
      <c r="E1" s="11"/>
    </row>
    <row r="2" spans="2:5" ht="0.75" customHeight="1" hidden="1">
      <c r="B2" s="1"/>
      <c r="C2" s="11"/>
      <c r="D2" s="11"/>
      <c r="E2" s="11"/>
    </row>
    <row r="3" spans="3:5" ht="15.75">
      <c r="C3" s="11" t="s">
        <v>116</v>
      </c>
      <c r="D3" s="11"/>
      <c r="E3" s="11"/>
    </row>
    <row r="4" spans="3:5" ht="15.75">
      <c r="C4" s="11"/>
      <c r="D4" s="11"/>
      <c r="E4" s="11"/>
    </row>
    <row r="5" ht="14.25">
      <c r="B5" s="2"/>
    </row>
    <row r="6" spans="1:4" ht="15.75">
      <c r="A6" s="42" t="s">
        <v>109</v>
      </c>
      <c r="B6" s="11"/>
      <c r="C6" s="11"/>
      <c r="D6" s="11"/>
    </row>
    <row r="7" spans="1:4" ht="16.5" customHeight="1">
      <c r="A7" s="22"/>
      <c r="B7" s="42" t="s">
        <v>117</v>
      </c>
      <c r="C7" s="11"/>
      <c r="D7" s="11"/>
    </row>
    <row r="8" spans="1:4" ht="16.5" customHeight="1">
      <c r="A8" s="22"/>
      <c r="B8" s="42"/>
      <c r="C8" s="11"/>
      <c r="D8" s="11"/>
    </row>
    <row r="9" ht="15.75">
      <c r="C9" s="11" t="s">
        <v>1</v>
      </c>
    </row>
    <row r="10" spans="1:32" ht="31.5">
      <c r="A10" s="96" t="s">
        <v>82</v>
      </c>
      <c r="B10" s="71" t="s">
        <v>3</v>
      </c>
      <c r="C10" s="117" t="s">
        <v>102</v>
      </c>
      <c r="D10" s="118" t="s">
        <v>99</v>
      </c>
      <c r="E10" s="119" t="s">
        <v>100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5" s="94" customFormat="1" ht="21" customHeight="1">
      <c r="A11" s="101" t="s">
        <v>24</v>
      </c>
      <c r="B11" s="102" t="s">
        <v>90</v>
      </c>
      <c r="C11" s="103">
        <f>C12+C17+C21</f>
        <v>95159.5</v>
      </c>
      <c r="D11" s="103">
        <f>D12+D17+D21</f>
        <v>96134.9</v>
      </c>
      <c r="E11" s="104">
        <f>ROUND(D11/C11*100,1)</f>
        <v>101</v>
      </c>
    </row>
    <row r="12" spans="1:5" s="93" customFormat="1" ht="18" customHeight="1">
      <c r="A12" s="105" t="s">
        <v>25</v>
      </c>
      <c r="B12" s="106" t="s">
        <v>8</v>
      </c>
      <c r="C12" s="107">
        <f>C13+C14+C15</f>
        <v>91371.3</v>
      </c>
      <c r="D12" s="107">
        <f>D13+D14+D15</f>
        <v>92184.59999999999</v>
      </c>
      <c r="E12" s="108">
        <f aca="true" t="shared" si="0" ref="E12:E34">ROUND(D12/C12*100,1)</f>
        <v>100.9</v>
      </c>
    </row>
    <row r="13" spans="1:5" s="11" customFormat="1" ht="18" customHeight="1">
      <c r="A13" s="109" t="s">
        <v>48</v>
      </c>
      <c r="B13" s="89" t="s">
        <v>98</v>
      </c>
      <c r="C13" s="90">
        <v>58702.1</v>
      </c>
      <c r="D13" s="92">
        <v>58960.7</v>
      </c>
      <c r="E13" s="98">
        <f t="shared" si="0"/>
        <v>100.4</v>
      </c>
    </row>
    <row r="14" spans="1:5" s="11" customFormat="1" ht="16.5" customHeight="1">
      <c r="A14" s="109" t="s">
        <v>49</v>
      </c>
      <c r="B14" s="89" t="s">
        <v>13</v>
      </c>
      <c r="C14" s="90">
        <v>26569.2</v>
      </c>
      <c r="D14" s="95">
        <v>26550</v>
      </c>
      <c r="E14" s="98">
        <f t="shared" si="0"/>
        <v>99.9</v>
      </c>
    </row>
    <row r="15" spans="1:5" s="11" customFormat="1" ht="16.5" customHeight="1">
      <c r="A15" s="109" t="s">
        <v>106</v>
      </c>
      <c r="B15" s="89" t="s">
        <v>103</v>
      </c>
      <c r="C15" s="90">
        <f>C16</f>
        <v>6100</v>
      </c>
      <c r="D15" s="97">
        <f>D16</f>
        <v>6673.9</v>
      </c>
      <c r="E15" s="98">
        <f t="shared" si="0"/>
        <v>109.4</v>
      </c>
    </row>
    <row r="16" spans="1:5" s="11" customFormat="1" ht="33" customHeight="1">
      <c r="A16" s="109" t="s">
        <v>115</v>
      </c>
      <c r="B16" s="89" t="s">
        <v>105</v>
      </c>
      <c r="C16" s="90">
        <v>6100</v>
      </c>
      <c r="D16" s="97">
        <v>6673.9</v>
      </c>
      <c r="E16" s="98">
        <f t="shared" si="0"/>
        <v>109.4</v>
      </c>
    </row>
    <row r="17" spans="1:5" s="93" customFormat="1" ht="17.25" customHeight="1">
      <c r="A17" s="105" t="s">
        <v>33</v>
      </c>
      <c r="B17" s="106" t="s">
        <v>32</v>
      </c>
      <c r="C17" s="107">
        <f>C18+C20</f>
        <v>3781</v>
      </c>
      <c r="D17" s="107">
        <f>D18+D20</f>
        <v>3943.1</v>
      </c>
      <c r="E17" s="108">
        <f t="shared" si="0"/>
        <v>104.3</v>
      </c>
    </row>
    <row r="18" spans="1:5" s="12" customFormat="1" ht="48" customHeight="1">
      <c r="A18" s="109" t="s">
        <v>35</v>
      </c>
      <c r="B18" s="89" t="s">
        <v>81</v>
      </c>
      <c r="C18" s="90">
        <v>52</v>
      </c>
      <c r="D18" s="95">
        <v>51.6</v>
      </c>
      <c r="E18" s="98">
        <f t="shared" si="0"/>
        <v>99.2</v>
      </c>
    </row>
    <row r="19" spans="1:5" s="12" customFormat="1" ht="22.5" customHeight="1">
      <c r="A19" s="109" t="s">
        <v>55</v>
      </c>
      <c r="B19" s="89" t="s">
        <v>37</v>
      </c>
      <c r="C19" s="90">
        <f>C20</f>
        <v>3729</v>
      </c>
      <c r="D19" s="95">
        <f>D20</f>
        <v>3891.5</v>
      </c>
      <c r="E19" s="98">
        <f t="shared" si="0"/>
        <v>104.4</v>
      </c>
    </row>
    <row r="20" spans="1:5" s="12" customFormat="1" ht="45.75" customHeight="1">
      <c r="A20" s="109" t="s">
        <v>107</v>
      </c>
      <c r="B20" s="89" t="s">
        <v>104</v>
      </c>
      <c r="C20" s="90">
        <v>3729</v>
      </c>
      <c r="D20" s="95">
        <v>3891.5</v>
      </c>
      <c r="E20" s="98">
        <f t="shared" si="0"/>
        <v>104.4</v>
      </c>
    </row>
    <row r="21" spans="1:5" s="12" customFormat="1" ht="21" customHeight="1">
      <c r="A21" s="105" t="s">
        <v>119</v>
      </c>
      <c r="B21" s="106" t="s">
        <v>76</v>
      </c>
      <c r="C21" s="110">
        <f>C22</f>
        <v>7.2</v>
      </c>
      <c r="D21" s="110">
        <f>D22</f>
        <v>7.2</v>
      </c>
      <c r="E21" s="108">
        <f t="shared" si="0"/>
        <v>100</v>
      </c>
    </row>
    <row r="22" spans="1:5" s="12" customFormat="1" ht="21.75" customHeight="1">
      <c r="A22" s="109" t="s">
        <v>120</v>
      </c>
      <c r="B22" s="89" t="s">
        <v>76</v>
      </c>
      <c r="C22" s="91">
        <f>C23</f>
        <v>7.2</v>
      </c>
      <c r="D22" s="91">
        <f>D23</f>
        <v>7.2</v>
      </c>
      <c r="E22" s="98">
        <f t="shared" si="0"/>
        <v>100</v>
      </c>
    </row>
    <row r="23" spans="1:5" s="12" customFormat="1" ht="22.5" customHeight="1">
      <c r="A23" s="109" t="s">
        <v>133</v>
      </c>
      <c r="B23" s="89" t="s">
        <v>121</v>
      </c>
      <c r="C23" s="91">
        <v>7.2</v>
      </c>
      <c r="D23" s="120">
        <v>7.2</v>
      </c>
      <c r="E23" s="98">
        <f t="shared" si="0"/>
        <v>100</v>
      </c>
    </row>
    <row r="24" spans="1:5" s="93" customFormat="1" ht="20.25" customHeight="1">
      <c r="A24" s="105" t="s">
        <v>40</v>
      </c>
      <c r="B24" s="111" t="s">
        <v>67</v>
      </c>
      <c r="C24" s="110">
        <f>C25</f>
        <v>24144.5</v>
      </c>
      <c r="D24" s="110">
        <f>D25</f>
        <v>23980.5</v>
      </c>
      <c r="E24" s="108">
        <f t="shared" si="0"/>
        <v>99.3</v>
      </c>
    </row>
    <row r="25" spans="1:5" s="93" customFormat="1" ht="21" customHeight="1">
      <c r="A25" s="105" t="s">
        <v>108</v>
      </c>
      <c r="B25" s="106" t="s">
        <v>54</v>
      </c>
      <c r="C25" s="107">
        <f>C29+C26</f>
        <v>24144.5</v>
      </c>
      <c r="D25" s="107">
        <f>D29+D26</f>
        <v>23980.5</v>
      </c>
      <c r="E25" s="108">
        <f t="shared" si="0"/>
        <v>99.3</v>
      </c>
    </row>
    <row r="26" spans="1:5" s="93" customFormat="1" ht="21" customHeight="1">
      <c r="A26" s="109" t="s">
        <v>131</v>
      </c>
      <c r="B26" s="89" t="s">
        <v>132</v>
      </c>
      <c r="C26" s="91">
        <f>C27</f>
        <v>650.6</v>
      </c>
      <c r="D26" s="91">
        <f>D27</f>
        <v>650.6</v>
      </c>
      <c r="E26" s="98">
        <f t="shared" si="0"/>
        <v>100</v>
      </c>
    </row>
    <row r="27" spans="1:5" s="93" customFormat="1" ht="21" customHeight="1">
      <c r="A27" s="109" t="s">
        <v>130</v>
      </c>
      <c r="B27" s="89" t="s">
        <v>129</v>
      </c>
      <c r="C27" s="91">
        <f>C28</f>
        <v>650.6</v>
      </c>
      <c r="D27" s="91">
        <f>D28</f>
        <v>650.6</v>
      </c>
      <c r="E27" s="98">
        <f t="shared" si="0"/>
        <v>100</v>
      </c>
    </row>
    <row r="28" spans="1:5" s="93" customFormat="1" ht="21" customHeight="1">
      <c r="A28" s="109" t="s">
        <v>127</v>
      </c>
      <c r="B28" s="89" t="s">
        <v>128</v>
      </c>
      <c r="C28" s="91">
        <v>650.6</v>
      </c>
      <c r="D28" s="91">
        <v>650.6</v>
      </c>
      <c r="E28" s="98">
        <f t="shared" si="0"/>
        <v>100</v>
      </c>
    </row>
    <row r="29" spans="1:5" s="12" customFormat="1" ht="23.25" customHeight="1">
      <c r="A29" s="109" t="s">
        <v>122</v>
      </c>
      <c r="B29" s="89" t="s">
        <v>114</v>
      </c>
      <c r="C29" s="91">
        <f>C30+C32</f>
        <v>23493.9</v>
      </c>
      <c r="D29" s="91">
        <f>D30+D32</f>
        <v>23329.9</v>
      </c>
      <c r="E29" s="98">
        <f t="shared" si="0"/>
        <v>99.3</v>
      </c>
    </row>
    <row r="30" spans="1:5" s="12" customFormat="1" ht="32.25" customHeight="1">
      <c r="A30" s="109" t="s">
        <v>123</v>
      </c>
      <c r="B30" s="89" t="s">
        <v>110</v>
      </c>
      <c r="C30" s="91">
        <f>C31</f>
        <v>4275.7</v>
      </c>
      <c r="D30" s="91">
        <f>D31</f>
        <v>4270.7</v>
      </c>
      <c r="E30" s="98">
        <f t="shared" si="0"/>
        <v>99.9</v>
      </c>
    </row>
    <row r="31" spans="1:5" s="12" customFormat="1" ht="33" customHeight="1">
      <c r="A31" s="109" t="s">
        <v>124</v>
      </c>
      <c r="B31" s="89" t="s">
        <v>111</v>
      </c>
      <c r="C31" s="91">
        <v>4275.7</v>
      </c>
      <c r="D31" s="99">
        <v>4270.7</v>
      </c>
      <c r="E31" s="98">
        <f t="shared" si="0"/>
        <v>99.9</v>
      </c>
    </row>
    <row r="32" spans="1:5" s="12" customFormat="1" ht="32.25" customHeight="1">
      <c r="A32" s="109" t="s">
        <v>125</v>
      </c>
      <c r="B32" s="89" t="s">
        <v>112</v>
      </c>
      <c r="C32" s="91">
        <f>C33</f>
        <v>19218.2</v>
      </c>
      <c r="D32" s="91">
        <f>D33</f>
        <v>19059.2</v>
      </c>
      <c r="E32" s="98">
        <f t="shared" si="0"/>
        <v>99.2</v>
      </c>
    </row>
    <row r="33" spans="1:5" s="12" customFormat="1" ht="48.75" customHeight="1">
      <c r="A33" s="109" t="s">
        <v>126</v>
      </c>
      <c r="B33" s="89" t="s">
        <v>113</v>
      </c>
      <c r="C33" s="91">
        <v>19218.2</v>
      </c>
      <c r="D33" s="91">
        <v>19059.2</v>
      </c>
      <c r="E33" s="98">
        <f t="shared" si="0"/>
        <v>99.2</v>
      </c>
    </row>
    <row r="34" spans="1:5" s="22" customFormat="1" ht="18.75">
      <c r="A34" s="112"/>
      <c r="B34" s="113" t="s">
        <v>22</v>
      </c>
      <c r="C34" s="114">
        <f>C11+C24</f>
        <v>119304</v>
      </c>
      <c r="D34" s="116">
        <f>D11+D24</f>
        <v>120115.4</v>
      </c>
      <c r="E34" s="115">
        <f t="shared" si="0"/>
        <v>100.7</v>
      </c>
    </row>
  </sheetData>
  <sheetProtection/>
  <printOptions horizontalCentered="1"/>
  <pageMargins left="0.35433070866141736" right="0.31496062992125984" top="0.28" bottom="0.23" header="0.24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</cp:lastModifiedBy>
  <cp:lastPrinted>2019-03-15T09:37:13Z</cp:lastPrinted>
  <dcterms:created xsi:type="dcterms:W3CDTF">1996-10-08T23:32:33Z</dcterms:created>
  <dcterms:modified xsi:type="dcterms:W3CDTF">2020-02-28T13:00:44Z</dcterms:modified>
  <cp:category/>
  <cp:version/>
  <cp:contentType/>
  <cp:contentStatus/>
</cp:coreProperties>
</file>