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8" firstSheet="1" activeTab="1"/>
  </bookViews>
  <sheets>
    <sheet name="Расшифровка содержания" sheetId="1" state="hidden" r:id="rId1"/>
    <sheet name="Изм. 23.12.2021" sheetId="2" r:id="rId2"/>
    <sheet name="февр" sheetId="3" state="hidden" r:id="rId3"/>
    <sheet name="июнь" sheetId="4" state="hidden" r:id="rId4"/>
    <sheet name="сентябрь" sheetId="5" state="hidden" r:id="rId5"/>
  </sheets>
  <definedNames/>
  <calcPr fullCalcOnLoad="1"/>
</workbook>
</file>

<file path=xl/sharedStrings.xml><?xml version="1.0" encoding="utf-8"?>
<sst xmlns="http://schemas.openxmlformats.org/spreadsheetml/2006/main" count="1762" uniqueCount="450">
  <si>
    <t>Муниципальный Совет</t>
  </si>
  <si>
    <t>Услуги связи</t>
  </si>
  <si>
    <t>Протоколы</t>
  </si>
  <si>
    <t>Резервные фонды</t>
  </si>
  <si>
    <t>Другие общегосударственные вопросы</t>
  </si>
  <si>
    <t>Благоустройство</t>
  </si>
  <si>
    <t>Молодежная политика и оздоровление детей</t>
  </si>
  <si>
    <t>Периодическая печать и издательства</t>
  </si>
  <si>
    <t>ПЛАН</t>
  </si>
  <si>
    <t>Наименование</t>
  </si>
  <si>
    <t>П/раздел</t>
  </si>
  <si>
    <t>Цел.ст.</t>
  </si>
  <si>
    <t>КВР</t>
  </si>
  <si>
    <t>КОСГУ</t>
  </si>
  <si>
    <t>Всего</t>
  </si>
  <si>
    <t>МА, р.0104</t>
  </si>
  <si>
    <t>На опеке, р.1004</t>
  </si>
  <si>
    <t>Глава МО, зарплата</t>
  </si>
  <si>
    <t>0102</t>
  </si>
  <si>
    <t>002 01 00</t>
  </si>
  <si>
    <t>Начисления</t>
  </si>
  <si>
    <t>121</t>
  </si>
  <si>
    <t>213</t>
  </si>
  <si>
    <t>Депутаты на пост.основе</t>
  </si>
  <si>
    <t>0103</t>
  </si>
  <si>
    <t>002 03 01</t>
  </si>
  <si>
    <t>211</t>
  </si>
  <si>
    <t>Компенсация депутатам</t>
  </si>
  <si>
    <t>123</t>
  </si>
  <si>
    <t>226</t>
  </si>
  <si>
    <t>Аппарат МС,  зарплата</t>
  </si>
  <si>
    <t>002 04 00</t>
  </si>
  <si>
    <t>242</t>
  </si>
  <si>
    <t>221</t>
  </si>
  <si>
    <t>Прочие работы, услуги</t>
  </si>
  <si>
    <t>244</t>
  </si>
  <si>
    <t>Увеличение стоимости материальных запасов</t>
  </si>
  <si>
    <t>340</t>
  </si>
  <si>
    <t xml:space="preserve">Прочие расходы </t>
  </si>
  <si>
    <t>852</t>
  </si>
  <si>
    <t>290</t>
  </si>
  <si>
    <t>Функционирование  высших исполнительных органов государственной власти, местных администраций</t>
  </si>
  <si>
    <t>Глава МА , зарплата</t>
  </si>
  <si>
    <t>002 05 00</t>
  </si>
  <si>
    <t>Ничисления</t>
  </si>
  <si>
    <t>002 06 01</t>
  </si>
  <si>
    <t>Аппарат  МА,  заработная плата</t>
  </si>
  <si>
    <t>Прочие выплаты</t>
  </si>
  <si>
    <t>122</t>
  </si>
  <si>
    <t>212</t>
  </si>
  <si>
    <t>Обеспечение деятельности МА,  ст.242</t>
  </si>
  <si>
    <t>000</t>
  </si>
  <si>
    <t xml:space="preserve">002 06 01 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</si>
  <si>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</si>
  <si>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</si>
  <si>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</si>
  <si>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</si>
  <si>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Обеспечение деятельности МА, ст.244</t>
  </si>
  <si>
    <t>Транспортные услуги</t>
  </si>
  <si>
    <t>222</t>
  </si>
  <si>
    <t>Коммунальные услуги</t>
  </si>
  <si>
    <t>223</t>
  </si>
  <si>
    <t>851</t>
  </si>
  <si>
    <t xml:space="preserve">ИТОГО обеспечение деятельности </t>
  </si>
  <si>
    <t>002 06 03</t>
  </si>
  <si>
    <t>598</t>
  </si>
  <si>
    <t>Всего содержание и обеспеч деят.</t>
  </si>
  <si>
    <t>Содержание имущества</t>
  </si>
  <si>
    <t>Опека субвенция</t>
  </si>
  <si>
    <t>Норматив 0,217</t>
  </si>
  <si>
    <t xml:space="preserve">                                                               Расходы на содержание на 2015 год  </t>
  </si>
  <si>
    <t xml:space="preserve">         Приложение № 2</t>
  </si>
  <si>
    <t xml:space="preserve">         к Решению Муниципального Совета  </t>
  </si>
  <si>
    <t xml:space="preserve">     (тыс.руб.)</t>
  </si>
  <si>
    <t>№ п/п</t>
  </si>
  <si>
    <t>ГРБС</t>
  </si>
  <si>
    <t>Раздел и подраздел</t>
  </si>
  <si>
    <t>Целевая статья</t>
  </si>
  <si>
    <t>Вид расходов</t>
  </si>
  <si>
    <t>Сумма</t>
  </si>
  <si>
    <t>Муниципальный Совет  МО МО Юнтолово (924)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</si>
  <si>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</si>
  <si>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</si>
  <si>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</si>
  <si>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</si>
  <si>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</si>
  <si>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Содержание Главы муниципального образования</t>
  </si>
  <si>
    <t>1,1,1,1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</si>
  <si>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</si>
  <si>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</si>
  <si>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</si>
  <si>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</si>
  <si>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</si>
  <si>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Содержание депутатов, осуществляющих свою деятельность на постоянной основе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</si>
  <si>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</si>
  <si>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</si>
  <si>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</si>
  <si>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1.2.2.1.</t>
  </si>
  <si>
    <t>1.2.3.</t>
  </si>
  <si>
    <t>Аппарат представительного органа муниципального образования</t>
  </si>
  <si>
    <t>1.2.3.1.</t>
  </si>
  <si>
    <t>1.2.3.2.</t>
  </si>
  <si>
    <t>Закупка товаров, работ и услуг для государственных (муниципальных) услуг</t>
  </si>
  <si>
    <t>200</t>
  </si>
  <si>
    <t>1.2.3.3.</t>
  </si>
  <si>
    <t>Иные бюджетные ассигнования</t>
  </si>
  <si>
    <t>800</t>
  </si>
  <si>
    <t>Местная Администрация  МО МО Юнтолово (969)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</si>
  <si>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</si>
  <si>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</si>
  <si>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</si>
  <si>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</si>
  <si>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</si>
  <si>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</si>
  <si>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</si>
  <si>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</si>
  <si>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ЖИЛИЩНО-КОММУНАЛЬНОЕ ХОЗЯЙСТВО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</si>
  <si>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</si>
  <si>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</si>
  <si>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</si>
  <si>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</si>
  <si>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Выполнение оформления к праздничным мероприятиям на территории муниципального образования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</si>
  <si>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</si>
  <si>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</si>
  <si>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</si>
  <si>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Содержание территорий зеленых насаждений внутриквартального озеленения</t>
  </si>
  <si>
    <t>Оборудование контейнерных площадок на дворовых территориях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</si>
  <si>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</si>
  <si>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</si>
  <si>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</si>
  <si>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 xml:space="preserve">КУЛЬТУРА,  КИНЕМАТОГРАФИЯ </t>
  </si>
  <si>
    <t xml:space="preserve">Культура </t>
  </si>
  <si>
    <t>Другие вопросы в области культуры и кинематографии</t>
  </si>
  <si>
    <t>СОЦИАЛЬНАЯ ПОЛИТИКА</t>
  </si>
  <si>
    <t>Охрана семьи и детства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</si>
  <si>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</si>
  <si>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</si>
  <si>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</si>
  <si>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</si>
  <si>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СРЕДСТВА МАССОВОЙ ИНФОРМАЦИИ</t>
  </si>
  <si>
    <t>ИТОГО РАСХОДОВ</t>
  </si>
  <si>
    <t xml:space="preserve">                                    Ведомственная структура расходов  бюджета муниципального образования МО Юнтолово на 2015 год.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</si>
  <si>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</si>
  <si>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</si>
  <si>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1.3.1.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</si>
  <si>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</si>
  <si>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1.3.1.1.</t>
  </si>
  <si>
    <t>Опубликование муниципальных правовых актов, иной информации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</si>
  <si>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
</t>
  </si>
  <si>
    <t>Организация местных и участие в организации и проведении городских праздничных и иных зрелищных мероприятий</t>
  </si>
  <si>
    <t>Проведение работ по военно-патриотическому воспитанию граждан муниципального образования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</si>
  <si>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</si>
  <si>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</si>
  <si>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</si>
  <si>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</si>
  <si>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2.</t>
  </si>
  <si>
    <t>2.1.</t>
  </si>
  <si>
    <t>2.1.1.</t>
  </si>
  <si>
    <t>2.1.1.1.</t>
  </si>
  <si>
    <t>2.4.</t>
  </si>
  <si>
    <t>2.4.1.</t>
  </si>
  <si>
    <t>2.4.1.1.</t>
  </si>
  <si>
    <t>457 02 50</t>
  </si>
  <si>
    <t>512 02 40</t>
  </si>
  <si>
    <t>002 00 10</t>
  </si>
  <si>
    <t>002 00 21</t>
  </si>
  <si>
    <t>002 00 22</t>
  </si>
  <si>
    <t>002 00 23</t>
  </si>
  <si>
    <t>092 04 40</t>
  </si>
  <si>
    <t>002 00 32</t>
  </si>
  <si>
    <t>Содержание Главы Местной Администрации (исполнительно-распорядительного органа) муниципального образования</t>
  </si>
  <si>
    <t>002 00 31</t>
  </si>
  <si>
    <t>002 80 10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</si>
  <si>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</si>
  <si>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</si>
  <si>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 xml:space="preserve">Резервный фонд Местной Администрации </t>
  </si>
  <si>
    <t>092 00 76</t>
  </si>
  <si>
    <t>092 00 71</t>
  </si>
  <si>
    <t>092 00 75</t>
  </si>
  <si>
    <t>Местная Администрация МО МО Юнтолово (969)</t>
  </si>
  <si>
    <t>Муниципальный Совет МО МО Юнтолово (924)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</si>
  <si>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</si>
  <si>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795 05 10</t>
  </si>
  <si>
    <t>219 00 90</t>
  </si>
  <si>
    <t>510 01 01</t>
  </si>
  <si>
    <t>600 01 31</t>
  </si>
  <si>
    <t>600 01 32</t>
  </si>
  <si>
    <t>600 01 33</t>
  </si>
  <si>
    <t>600 01 41</t>
  </si>
  <si>
    <t>600 01 42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</si>
  <si>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</si>
  <si>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</si>
  <si>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</si>
  <si>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</si>
  <si>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</si>
  <si>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</si>
  <si>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</si>
  <si>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</si>
  <si>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795 04 90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</si>
  <si>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</si>
  <si>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участия в мероприятиях по профилактике незаконного потребления наркотических средств и психотропных веществ, наркомании в Санкт-Петербурге </t>
  </si>
  <si>
    <t>795 05 30</t>
  </si>
  <si>
    <t>450 02 00</t>
  </si>
  <si>
    <t>795 05 20</t>
  </si>
  <si>
    <t>795 05 60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</si>
  <si>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</si>
  <si>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 городских праздничных и иных зрелищных мероприятий</t>
  </si>
  <si>
    <t>505 02 30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</si>
  <si>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</si>
  <si>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511 00 32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</si>
  <si>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средств субвенций из бюджета Санкт-Петербурга</t>
  </si>
  <si>
    <t>511 80 31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</si>
  <si>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</si>
  <si>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</si>
  <si>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</si>
  <si>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</si>
  <si>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№ 02-03/08 от 19.12 2014 года</t>
  </si>
  <si>
    <t>1.1.1.1.</t>
  </si>
  <si>
    <t>1.1.3.</t>
  </si>
  <si>
    <t>1.3.</t>
  </si>
  <si>
    <t>1.3.2.</t>
  </si>
  <si>
    <t>1.3.2.1.</t>
  </si>
  <si>
    <t>1.3.3.</t>
  </si>
  <si>
    <t>1.3.3.1.</t>
  </si>
  <si>
    <t>1.1.2.</t>
  </si>
  <si>
    <t>1.1.2.1.</t>
  </si>
  <si>
    <t>1.1.2.2.</t>
  </si>
  <si>
    <t>1.1.2.3.</t>
  </si>
  <si>
    <t>1.1.3.1.</t>
  </si>
  <si>
    <t>1.3.4.</t>
  </si>
  <si>
    <t>1.3.4.1.</t>
  </si>
  <si>
    <t>1.3.5.</t>
  </si>
  <si>
    <t>1.3.5.1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</si>
  <si>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</si>
  <si>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</si>
  <si>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</si>
  <si>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</si>
  <si>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</si>
  <si>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</si>
  <si>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</si>
  <si>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</si>
  <si>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</si>
  <si>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</si>
  <si>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</si>
  <si>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</si>
  <si>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</si>
  <si>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</si>
  <si>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</si>
  <si>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</si>
  <si>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</si>
  <si>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</si>
  <si>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</si>
  <si>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</si>
  <si>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</si>
  <si>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</si>
  <si>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</si>
  <si>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</si>
  <si>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</si>
  <si>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</si>
  <si>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</si>
  <si>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</si>
  <si>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5.</t>
  </si>
  <si>
    <t>5.1.</t>
  </si>
  <si>
    <t>5.1.1.</t>
  </si>
  <si>
    <t>5.1.1.1.</t>
  </si>
  <si>
    <t>5.2.</t>
  </si>
  <si>
    <t>5.2.1.</t>
  </si>
  <si>
    <t>5.2.1.1.</t>
  </si>
  <si>
    <t>6.2.2.</t>
  </si>
  <si>
    <t>5.2.2.</t>
  </si>
  <si>
    <t>5.2.2.1.</t>
  </si>
  <si>
    <t>5.2.3.</t>
  </si>
  <si>
    <t>5.2.3.1.</t>
  </si>
  <si>
    <t>5.2.4.</t>
  </si>
  <si>
    <t>5.2.4.1.</t>
  </si>
  <si>
    <t>6.</t>
  </si>
  <si>
    <t>6.1.</t>
  </si>
  <si>
    <t>6.1.1.</t>
  </si>
  <si>
    <t>6.1.1.1.</t>
  </si>
  <si>
    <t>6.2.</t>
  </si>
  <si>
    <t>6.2.1.</t>
  </si>
  <si>
    <t>6.2.1.1.</t>
  </si>
  <si>
    <t>6.2.2.1.</t>
  </si>
  <si>
    <t>7.</t>
  </si>
  <si>
    <t>7.1.</t>
  </si>
  <si>
    <t>7.1.1.</t>
  </si>
  <si>
    <t>7.1.1.1.</t>
  </si>
  <si>
    <t>7.2.</t>
  </si>
  <si>
    <t>7.2.1.</t>
  </si>
  <si>
    <t>7.2.1.1.</t>
  </si>
  <si>
    <t>7.2.1.2.</t>
  </si>
  <si>
    <t>7.2.2.</t>
  </si>
  <si>
    <t>7.2.2.1.</t>
  </si>
  <si>
    <t>7.2.2.2.</t>
  </si>
  <si>
    <t>7.2.3.</t>
  </si>
  <si>
    <t>7.2.3.1.</t>
  </si>
  <si>
    <t>7.2.4.</t>
  </si>
  <si>
    <t>7.2.4.1.</t>
  </si>
  <si>
    <t>8.1.</t>
  </si>
  <si>
    <t>8.1.1.</t>
  </si>
  <si>
    <t>8.1.1.1.</t>
  </si>
  <si>
    <t>9.</t>
  </si>
  <si>
    <t>8.</t>
  </si>
  <si>
    <t>9.1.</t>
  </si>
  <si>
    <t>9.1.1.</t>
  </si>
  <si>
    <t>9.1.1.1.</t>
  </si>
  <si>
    <t>от 26.02.2015 № 2-03/02</t>
  </si>
  <si>
    <t xml:space="preserve">                      с изменениями Решения МС: 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</si>
  <si>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</si>
  <si>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</si>
  <si>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 xml:space="preserve">Ведомственная целевая программа участия в профилактике  терроризма и экстремизма на территории муниципального образования 
</t>
  </si>
  <si>
    <t>от 18.06.2015 № 2-03/11</t>
  </si>
  <si>
    <t>Закупка товаров, работ и услуг для государственных (муниципальных) нужд</t>
  </si>
  <si>
    <t xml:space="preserve">Муниципальный Совет МО МО Юнтолово </t>
  </si>
  <si>
    <t xml:space="preserve">Местная Администрация МО МО Юнтолово </t>
  </si>
  <si>
    <t xml:space="preserve">                                    Ведомственная структура расходов  местного бюджета муниципального образования МО Юнтолово на 2015 год </t>
  </si>
  <si>
    <t>Социальное обеспечения населения</t>
  </si>
  <si>
    <t>Содействие развитию малого бизнеса на территории муниципального образования</t>
  </si>
  <si>
    <t>345 01 10</t>
  </si>
  <si>
    <t>Другие вопросы в области национальной экономики</t>
  </si>
  <si>
    <t>00200 00023</t>
  </si>
  <si>
    <t>00200 00010</t>
  </si>
  <si>
    <t>00200 00021</t>
  </si>
  <si>
    <t>00200 00022</t>
  </si>
  <si>
    <t>09200 00440</t>
  </si>
  <si>
    <t>00200 00031</t>
  </si>
  <si>
    <t>00200 00032</t>
  </si>
  <si>
    <t>07000 00060</t>
  </si>
  <si>
    <t>Осуществление закупок товаров, работ, услуг для обеспечения муниципальных нужд</t>
  </si>
  <si>
    <t>09200 00076</t>
  </si>
  <si>
    <t>34500 00110</t>
  </si>
  <si>
    <t>60000 00132</t>
  </si>
  <si>
    <t>60000 00161</t>
  </si>
  <si>
    <t>60000 00163</t>
  </si>
  <si>
    <t>60000 00164</t>
  </si>
  <si>
    <t>60000 00151</t>
  </si>
  <si>
    <t>60000 00152</t>
  </si>
  <si>
    <t>42800 00181</t>
  </si>
  <si>
    <t>43100 00191</t>
  </si>
  <si>
    <t>79500 00490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</si>
  <si>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</si>
  <si>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79500 00510</t>
  </si>
  <si>
    <t>79500 00520</t>
  </si>
  <si>
    <t>79500 00530</t>
  </si>
  <si>
    <t>45000 00200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</si>
  <si>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</si>
  <si>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45700 00250</t>
  </si>
  <si>
    <t>51200 00240</t>
  </si>
  <si>
    <t>1.3.5.1.</t>
  </si>
  <si>
    <t>1.3.6.1.</t>
  </si>
  <si>
    <t>1.3.6.</t>
  </si>
  <si>
    <t>Другие вопросы в области культуры, кинематографии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</si>
  <si>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</si>
  <si>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1.2.4.</t>
  </si>
  <si>
    <t>1.2.4.1.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</si>
  <si>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</si>
  <si>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60000 00131</t>
  </si>
  <si>
    <t>Физическая культура</t>
  </si>
  <si>
    <t>1101</t>
  </si>
  <si>
    <t>00200 G0850</t>
  </si>
  <si>
    <t>51100 G0860</t>
  </si>
  <si>
    <t>51100 G0870</t>
  </si>
  <si>
    <t>09200 G0100</t>
  </si>
  <si>
    <t>45000 00560</t>
  </si>
  <si>
    <t>Организация и проведение досуговых мероприятий для жителей муниципального образования</t>
  </si>
  <si>
    <t>I</t>
  </si>
  <si>
    <t>II</t>
  </si>
  <si>
    <t xml:space="preserve"> (тыс.руб.)</t>
  </si>
  <si>
    <t xml:space="preserve">          Ведомственная структура расходов бюджета внутригородского муниципального образования </t>
  </si>
  <si>
    <t>51000 00101</t>
  </si>
  <si>
    <t>Содержание  Главы 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</si>
  <si>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</si>
  <si>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</si>
  <si>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</si>
  <si>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79500 00540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</si>
  <si>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</si>
  <si>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</si>
  <si>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</si>
  <si>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</si>
  <si>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</si>
  <si>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, социальную и культурную адаптацию мигрантов, профилактику межнациональных (межэтнических) конфликтов</t>
  </si>
  <si>
    <t>Код вида расходов     (группа)</t>
  </si>
  <si>
    <t>Код целевой статьи</t>
  </si>
  <si>
    <t>Код раздела/подраз-дела</t>
  </si>
  <si>
    <t>09200 00071</t>
  </si>
  <si>
    <t>50500 00231</t>
  </si>
  <si>
    <t>600</t>
  </si>
  <si>
    <t>Предоставление субсидий бюджетным, автономным учреждениям и иным некоммерческим организациям</t>
  </si>
  <si>
    <t>1.3.7.</t>
  </si>
  <si>
    <t>1.3.7.1.</t>
  </si>
  <si>
    <t>1.3.8.</t>
  </si>
  <si>
    <t>1.3.8.1.</t>
  </si>
  <si>
    <t>1.1.3.2.</t>
  </si>
  <si>
    <t>Пенсионное обеспечение</t>
  </si>
  <si>
    <t>50500 00232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</si>
  <si>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</si>
  <si>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</si>
  <si>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</si>
  <si>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60000 00153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</si>
  <si>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</si>
  <si>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</si>
  <si>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Обеспечение проектирования благоустройства при размещении элементов благоустройства</t>
  </si>
  <si>
    <t xml:space="preserve">60000 00164 </t>
  </si>
  <si>
    <t>Закупка товаров, работ и услуг для обеспечения государственных (муниципальных) нужд</t>
  </si>
  <si>
    <t>Расходы на выплату пенсии за выслугу лет лицам, замещавшим должности муниципальной службы в органах местного самоуправления</t>
  </si>
  <si>
    <t xml:space="preserve">                            Санкт-Петербурга  муниципальный округ Юнтолово на 2021 год</t>
  </si>
  <si>
    <t>Размещение, содержание, включая ремонт, ограждений декоративных, ограждений газонных.</t>
  </si>
  <si>
    <t>60000 00133</t>
  </si>
  <si>
    <t>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</si>
  <si>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Муниципальная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</si>
  <si>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 xml:space="preserve"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 </t>
  </si>
  <si>
    <t>№ 02-03/27  от 08.12.2020 года</t>
  </si>
  <si>
    <t>1.1.2.4.</t>
  </si>
  <si>
    <t xml:space="preserve"> </t>
  </si>
  <si>
    <t>№     от             года</t>
  </si>
  <si>
    <t>Проект</t>
  </si>
  <si>
    <t>60000 00162</t>
  </si>
  <si>
    <t>2.2.</t>
  </si>
  <si>
    <t>2.2.1.</t>
  </si>
  <si>
    <t>2.2.1.1.</t>
  </si>
  <si>
    <t>3.1.2.</t>
  </si>
  <si>
    <t>3.1.2.1.</t>
  </si>
  <si>
    <t>3.1.3.</t>
  </si>
  <si>
    <t>3.1.3.1.</t>
  </si>
  <si>
    <t>3.1.4.</t>
  </si>
  <si>
    <t>3.1.4.1.</t>
  </si>
  <si>
    <t>3.1.5.</t>
  </si>
  <si>
    <t>3.1.5.1.</t>
  </si>
  <si>
    <t>3.1.6.</t>
  </si>
  <si>
    <t>3.1.6.1.</t>
  </si>
  <si>
    <t>3.1.7.</t>
  </si>
  <si>
    <t>3.1.7.1.</t>
  </si>
  <si>
    <t>3.1.8.</t>
  </si>
  <si>
    <t>3.1.8.1.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</si>
  <si>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</si>
  <si>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3.1.9.</t>
  </si>
  <si>
    <t>3.1.9.1.</t>
  </si>
  <si>
    <t>3.1.10.</t>
  </si>
  <si>
    <t>3.1.10.1.</t>
  </si>
  <si>
    <t>5.2.5.</t>
  </si>
  <si>
    <t>5.2.5.1</t>
  </si>
  <si>
    <t>5.2.6.</t>
  </si>
  <si>
    <t>5.2.6.1.</t>
  </si>
  <si>
    <t>5.2.7.</t>
  </si>
  <si>
    <t>5.2.7.1.</t>
  </si>
  <si>
    <t>6.3.</t>
  </si>
  <si>
    <t>6.3.1.</t>
  </si>
  <si>
    <t>6.3.1.1.</t>
  </si>
  <si>
    <t>6.3.2.</t>
  </si>
  <si>
    <t>6.3.2.1.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</si>
</sst>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</numFmts>
  <fonts count="5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80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3" fillId="33" borderId="12" xfId="0" applyFont="1" applyFill="1" applyBorder="1" applyAlignment="1">
      <alignment vertical="justify" wrapText="1"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180" fontId="2" fillId="33" borderId="12" xfId="0" applyNumberFormat="1" applyFont="1" applyFill="1" applyBorder="1" applyAlignment="1">
      <alignment/>
    </xf>
    <xf numFmtId="180" fontId="2" fillId="33" borderId="22" xfId="0" applyNumberFormat="1" applyFont="1" applyFill="1" applyBorder="1" applyAlignment="1">
      <alignment/>
    </xf>
    <xf numFmtId="180" fontId="2" fillId="33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justify" wrapText="1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180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0" fontId="5" fillId="0" borderId="12" xfId="0" applyFont="1" applyBorder="1" applyAlignment="1">
      <alignment vertical="justify" wrapText="1"/>
    </xf>
    <xf numFmtId="0" fontId="9" fillId="33" borderId="12" xfId="0" applyFont="1" applyFill="1" applyBorder="1" applyAlignment="1">
      <alignment vertical="top" wrapText="1"/>
    </xf>
    <xf numFmtId="181" fontId="9" fillId="33" borderId="22" xfId="0" applyNumberFormat="1" applyFont="1" applyFill="1" applyBorder="1" applyAlignment="1">
      <alignment horizontal="center" vertical="justify"/>
    </xf>
    <xf numFmtId="49" fontId="9" fillId="33" borderId="22" xfId="0" applyNumberFormat="1" applyFont="1" applyFill="1" applyBorder="1" applyAlignment="1">
      <alignment horizontal="center" vertical="justify"/>
    </xf>
    <xf numFmtId="49" fontId="9" fillId="33" borderId="23" xfId="0" applyNumberFormat="1" applyFont="1" applyFill="1" applyBorder="1" applyAlignment="1">
      <alignment horizontal="center" vertical="justify"/>
    </xf>
    <xf numFmtId="180" fontId="9" fillId="33" borderId="12" xfId="0" applyNumberFormat="1" applyFont="1" applyFill="1" applyBorder="1" applyAlignment="1">
      <alignment horizontal="right" vertical="justify"/>
    </xf>
    <xf numFmtId="180" fontId="9" fillId="33" borderId="22" xfId="0" applyNumberFormat="1" applyFont="1" applyFill="1" applyBorder="1" applyAlignment="1">
      <alignment horizontal="right" vertical="justify"/>
    </xf>
    <xf numFmtId="180" fontId="9" fillId="33" borderId="11" xfId="0" applyNumberFormat="1" applyFont="1" applyFill="1" applyBorder="1" applyAlignment="1">
      <alignment horizontal="right" vertical="justify"/>
    </xf>
    <xf numFmtId="181" fontId="5" fillId="0" borderId="22" xfId="0" applyNumberFormat="1" applyFont="1" applyBorder="1" applyAlignment="1">
      <alignment horizontal="center" vertical="justify"/>
    </xf>
    <xf numFmtId="49" fontId="5" fillId="0" borderId="22" xfId="0" applyNumberFormat="1" applyFont="1" applyBorder="1" applyAlignment="1">
      <alignment horizontal="center" vertical="justify"/>
    </xf>
    <xf numFmtId="49" fontId="5" fillId="0" borderId="23" xfId="0" applyNumberFormat="1" applyFont="1" applyBorder="1" applyAlignment="1">
      <alignment horizontal="center" vertical="justify"/>
    </xf>
    <xf numFmtId="180" fontId="5" fillId="0" borderId="12" xfId="0" applyNumberFormat="1" applyFont="1" applyBorder="1" applyAlignment="1">
      <alignment horizontal="right" vertical="justify"/>
    </xf>
    <xf numFmtId="180" fontId="0" fillId="0" borderId="22" xfId="0" applyNumberFormat="1" applyBorder="1" applyAlignment="1">
      <alignment vertical="justify"/>
    </xf>
    <xf numFmtId="0" fontId="0" fillId="0" borderId="11" xfId="0" applyBorder="1" applyAlignment="1">
      <alignment vertical="justify"/>
    </xf>
    <xf numFmtId="181" fontId="5" fillId="0" borderId="22" xfId="0" applyNumberFormat="1" applyFont="1" applyFill="1" applyBorder="1" applyAlignment="1">
      <alignment horizontal="center" vertical="justify"/>
    </xf>
    <xf numFmtId="49" fontId="5" fillId="0" borderId="22" xfId="0" applyNumberFormat="1" applyFont="1" applyFill="1" applyBorder="1" applyAlignment="1">
      <alignment horizontal="center" vertical="justify"/>
    </xf>
    <xf numFmtId="49" fontId="5" fillId="0" borderId="23" xfId="0" applyNumberFormat="1" applyFont="1" applyFill="1" applyBorder="1" applyAlignment="1">
      <alignment horizontal="center" vertical="justify"/>
    </xf>
    <xf numFmtId="0" fontId="0" fillId="0" borderId="22" xfId="0" applyBorder="1" applyAlignment="1">
      <alignment vertical="justify"/>
    </xf>
    <xf numFmtId="0" fontId="0" fillId="0" borderId="22" xfId="0" applyFont="1" applyBorder="1" applyAlignment="1">
      <alignment vertical="justify"/>
    </xf>
    <xf numFmtId="0" fontId="11" fillId="0" borderId="12" xfId="0" applyFont="1" applyBorder="1" applyAlignment="1">
      <alignment wrapText="1"/>
    </xf>
    <xf numFmtId="181" fontId="11" fillId="0" borderId="22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180" fontId="11" fillId="0" borderId="12" xfId="0" applyNumberFormat="1" applyFont="1" applyBorder="1" applyAlignment="1">
      <alignment horizontal="right"/>
    </xf>
    <xf numFmtId="180" fontId="11" fillId="0" borderId="22" xfId="0" applyNumberFormat="1" applyFont="1" applyBorder="1" applyAlignment="1">
      <alignment horizontal="right" vertical="justify"/>
    </xf>
    <xf numFmtId="180" fontId="11" fillId="0" borderId="11" xfId="0" applyNumberFormat="1" applyFont="1" applyBorder="1" applyAlignment="1">
      <alignment horizontal="right" vertical="justify"/>
    </xf>
    <xf numFmtId="0" fontId="12" fillId="0" borderId="12" xfId="0" applyFont="1" applyBorder="1" applyAlignment="1">
      <alignment vertical="justify" wrapText="1"/>
    </xf>
    <xf numFmtId="181" fontId="12" fillId="0" borderId="22" xfId="0" applyNumberFormat="1" applyFont="1" applyBorder="1" applyAlignment="1">
      <alignment horizontal="center" vertical="justify"/>
    </xf>
    <xf numFmtId="49" fontId="12" fillId="0" borderId="22" xfId="0" applyNumberFormat="1" applyFont="1" applyBorder="1" applyAlignment="1">
      <alignment horizontal="center" vertical="justify"/>
    </xf>
    <xf numFmtId="49" fontId="12" fillId="0" borderId="23" xfId="0" applyNumberFormat="1" applyFont="1" applyBorder="1" applyAlignment="1">
      <alignment horizontal="center" vertical="justify"/>
    </xf>
    <xf numFmtId="0" fontId="5" fillId="0" borderId="12" xfId="0" applyFont="1" applyFill="1" applyBorder="1" applyAlignment="1">
      <alignment vertical="top" wrapText="1"/>
    </xf>
    <xf numFmtId="180" fontId="3" fillId="0" borderId="12" xfId="0" applyNumberFormat="1" applyFont="1" applyFill="1" applyBorder="1" applyAlignment="1">
      <alignment horizontal="right" vertical="justify"/>
    </xf>
    <xf numFmtId="180" fontId="3" fillId="0" borderId="22" xfId="0" applyNumberFormat="1" applyFont="1" applyFill="1" applyBorder="1" applyAlignment="1">
      <alignment horizontal="right" vertical="justify"/>
    </xf>
    <xf numFmtId="180" fontId="3" fillId="0" borderId="11" xfId="0" applyNumberFormat="1" applyFont="1" applyFill="1" applyBorder="1" applyAlignment="1">
      <alignment horizontal="right" vertical="justify"/>
    </xf>
    <xf numFmtId="0" fontId="1" fillId="0" borderId="12" xfId="0" applyFont="1" applyBorder="1" applyAlignment="1">
      <alignment vertical="justify" wrapText="1"/>
    </xf>
    <xf numFmtId="181" fontId="1" fillId="0" borderId="22" xfId="0" applyNumberFormat="1" applyFont="1" applyBorder="1" applyAlignment="1">
      <alignment horizontal="center" vertical="justify"/>
    </xf>
    <xf numFmtId="49" fontId="3" fillId="0" borderId="22" xfId="0" applyNumberFormat="1" applyFont="1" applyBorder="1" applyAlignment="1">
      <alignment horizontal="center" vertical="justify"/>
    </xf>
    <xf numFmtId="49" fontId="1" fillId="0" borderId="22" xfId="0" applyNumberFormat="1" applyFont="1" applyBorder="1" applyAlignment="1">
      <alignment horizontal="center" vertical="justify"/>
    </xf>
    <xf numFmtId="49" fontId="1" fillId="0" borderId="23" xfId="0" applyNumberFormat="1" applyFont="1" applyBorder="1" applyAlignment="1">
      <alignment horizontal="center" vertical="justify"/>
    </xf>
    <xf numFmtId="180" fontId="1" fillId="0" borderId="12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29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12" xfId="0" applyFont="1" applyBorder="1" applyAlignment="1">
      <alignment horizontal="left" vertical="justify"/>
    </xf>
    <xf numFmtId="180" fontId="3" fillId="0" borderId="11" xfId="0" applyNumberFormat="1" applyFont="1" applyBorder="1" applyAlignment="1">
      <alignment horizontal="right" vertical="justify"/>
    </xf>
    <xf numFmtId="16" fontId="5" fillId="0" borderId="12" xfId="0" applyNumberFormat="1" applyFont="1" applyBorder="1" applyAlignment="1">
      <alignment horizontal="left" vertical="justify"/>
    </xf>
    <xf numFmtId="0" fontId="5" fillId="0" borderId="22" xfId="0" applyNumberFormat="1" applyFont="1" applyBorder="1" applyAlignment="1">
      <alignment horizontal="center" vertical="justify" wrapText="1"/>
    </xf>
    <xf numFmtId="0" fontId="9" fillId="0" borderId="0" xfId="0" applyFont="1" applyAlignment="1">
      <alignment/>
    </xf>
    <xf numFmtId="180" fontId="5" fillId="0" borderId="11" xfId="0" applyNumberFormat="1" applyFont="1" applyBorder="1" applyAlignment="1">
      <alignment horizontal="right" vertical="justify"/>
    </xf>
    <xf numFmtId="0" fontId="13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justify" wrapText="1"/>
    </xf>
    <xf numFmtId="181" fontId="3" fillId="0" borderId="22" xfId="0" applyNumberFormat="1" applyFont="1" applyBorder="1" applyAlignment="1">
      <alignment horizontal="center" vertical="justify"/>
    </xf>
    <xf numFmtId="0" fontId="5" fillId="0" borderId="22" xfId="0" applyFont="1" applyBorder="1" applyAlignment="1">
      <alignment vertical="justify" wrapText="1"/>
    </xf>
    <xf numFmtId="0" fontId="3" fillId="0" borderId="22" xfId="0" applyNumberFormat="1" applyFont="1" applyBorder="1" applyAlignment="1">
      <alignment horizontal="center" vertical="justify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2" xfId="0" applyFont="1" applyBorder="1" applyAlignment="1">
      <alignment vertical="justify" wrapText="1"/>
    </xf>
    <xf numFmtId="0" fontId="8" fillId="0" borderId="12" xfId="0" applyFont="1" applyBorder="1" applyAlignment="1">
      <alignment horizontal="left" vertical="justify"/>
    </xf>
    <xf numFmtId="0" fontId="8" fillId="0" borderId="22" xfId="0" applyFont="1" applyBorder="1" applyAlignment="1">
      <alignment horizontal="left"/>
    </xf>
    <xf numFmtId="0" fontId="8" fillId="0" borderId="22" xfId="0" applyFont="1" applyBorder="1" applyAlignment="1">
      <alignment horizontal="center" vertical="justify" wrapText="1"/>
    </xf>
    <xf numFmtId="181" fontId="8" fillId="0" borderId="22" xfId="0" applyNumberFormat="1" applyFont="1" applyBorder="1" applyAlignment="1">
      <alignment horizontal="center" vertical="justify"/>
    </xf>
    <xf numFmtId="49" fontId="8" fillId="0" borderId="22" xfId="0" applyNumberFormat="1" applyFont="1" applyBorder="1" applyAlignment="1">
      <alignment horizontal="center" vertical="justify"/>
    </xf>
    <xf numFmtId="180" fontId="8" fillId="0" borderId="11" xfId="0" applyNumberFormat="1" applyFont="1" applyBorder="1" applyAlignment="1">
      <alignment horizontal="right" vertical="justify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vertical="justify" wrapText="1"/>
    </xf>
    <xf numFmtId="0" fontId="4" fillId="0" borderId="12" xfId="0" applyFont="1" applyBorder="1" applyAlignment="1">
      <alignment horizontal="left" vertical="justify"/>
    </xf>
    <xf numFmtId="0" fontId="4" fillId="0" borderId="22" xfId="0" applyFont="1" applyBorder="1" applyAlignment="1">
      <alignment vertical="justify" wrapText="1"/>
    </xf>
    <xf numFmtId="0" fontId="4" fillId="0" borderId="22" xfId="0" applyFont="1" applyBorder="1" applyAlignment="1">
      <alignment horizontal="center" vertical="justify" wrapText="1"/>
    </xf>
    <xf numFmtId="181" fontId="4" fillId="0" borderId="22" xfId="0" applyNumberFormat="1" applyFont="1" applyBorder="1" applyAlignment="1">
      <alignment horizontal="center" vertical="justify"/>
    </xf>
    <xf numFmtId="49" fontId="4" fillId="0" borderId="22" xfId="0" applyNumberFormat="1" applyFont="1" applyBorder="1" applyAlignment="1">
      <alignment horizontal="center" vertical="justify"/>
    </xf>
    <xf numFmtId="180" fontId="4" fillId="0" borderId="11" xfId="0" applyNumberFormat="1" applyFont="1" applyBorder="1" applyAlignment="1">
      <alignment horizontal="right" vertical="justify"/>
    </xf>
    <xf numFmtId="49" fontId="8" fillId="0" borderId="12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2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22" xfId="0" applyFont="1" applyBorder="1" applyAlignment="1">
      <alignment horizontal="left" vertical="justify"/>
    </xf>
    <xf numFmtId="49" fontId="17" fillId="0" borderId="22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 vertical="justify"/>
    </xf>
    <xf numFmtId="181" fontId="8" fillId="0" borderId="22" xfId="0" applyNumberFormat="1" applyFont="1" applyBorder="1" applyAlignment="1">
      <alignment horizontal="left" vertical="justify"/>
    </xf>
    <xf numFmtId="0" fontId="8" fillId="0" borderId="22" xfId="0" applyNumberFormat="1" applyFont="1" applyBorder="1" applyAlignment="1">
      <alignment horizontal="center" vertical="justify" wrapText="1"/>
    </xf>
    <xf numFmtId="0" fontId="4" fillId="0" borderId="22" xfId="0" applyNumberFormat="1" applyFont="1" applyBorder="1" applyAlignment="1">
      <alignment horizontal="center" vertical="justify" wrapText="1"/>
    </xf>
    <xf numFmtId="181" fontId="8" fillId="0" borderId="22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justify"/>
    </xf>
    <xf numFmtId="0" fontId="4" fillId="0" borderId="22" xfId="0" applyFont="1" applyFill="1" applyBorder="1" applyAlignment="1">
      <alignment vertical="top" wrapText="1"/>
    </xf>
    <xf numFmtId="16" fontId="8" fillId="0" borderId="12" xfId="0" applyNumberFormat="1" applyFont="1" applyBorder="1" applyAlignment="1">
      <alignment horizontal="left" vertical="justify"/>
    </xf>
    <xf numFmtId="16" fontId="4" fillId="0" borderId="12" xfId="0" applyNumberFormat="1" applyFont="1" applyBorder="1" applyAlignment="1">
      <alignment horizontal="left" vertical="justify"/>
    </xf>
    <xf numFmtId="0" fontId="8" fillId="0" borderId="22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left" vertical="justify"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 horizontal="center" vertical="justify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180" fontId="8" fillId="0" borderId="27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justify"/>
    </xf>
    <xf numFmtId="0" fontId="8" fillId="0" borderId="22" xfId="0" applyFont="1" applyFill="1" applyBorder="1" applyAlignment="1">
      <alignment horizontal="center" vertical="justify" wrapText="1"/>
    </xf>
    <xf numFmtId="181" fontId="8" fillId="0" borderId="22" xfId="0" applyNumberFormat="1" applyFont="1" applyFill="1" applyBorder="1" applyAlignment="1">
      <alignment horizontal="center" vertical="justify"/>
    </xf>
    <xf numFmtId="49" fontId="8" fillId="0" borderId="22" xfId="0" applyNumberFormat="1" applyFont="1" applyFill="1" applyBorder="1" applyAlignment="1">
      <alignment horizontal="center" vertical="justify"/>
    </xf>
    <xf numFmtId="180" fontId="8" fillId="0" borderId="11" xfId="0" applyNumberFormat="1" applyFont="1" applyFill="1" applyBorder="1" applyAlignment="1">
      <alignment horizontal="right" vertical="justify"/>
    </xf>
    <xf numFmtId="0" fontId="4" fillId="0" borderId="12" xfId="0" applyFont="1" applyFill="1" applyBorder="1" applyAlignment="1">
      <alignment horizontal="left" vertical="justify"/>
    </xf>
    <xf numFmtId="0" fontId="4" fillId="0" borderId="22" xfId="0" applyFont="1" applyFill="1" applyBorder="1" applyAlignment="1">
      <alignment horizontal="center" vertical="justify" wrapText="1"/>
    </xf>
    <xf numFmtId="181" fontId="4" fillId="0" borderId="22" xfId="0" applyNumberFormat="1" applyFont="1" applyFill="1" applyBorder="1" applyAlignment="1">
      <alignment horizontal="center" vertical="justify"/>
    </xf>
    <xf numFmtId="49" fontId="4" fillId="0" borderId="22" xfId="0" applyNumberFormat="1" applyFont="1" applyFill="1" applyBorder="1" applyAlignment="1">
      <alignment horizontal="center" vertical="justify"/>
    </xf>
    <xf numFmtId="180" fontId="4" fillId="0" borderId="11" xfId="0" applyNumberFormat="1" applyFont="1" applyFill="1" applyBorder="1" applyAlignment="1">
      <alignment horizontal="right" vertical="justify"/>
    </xf>
    <xf numFmtId="0" fontId="8" fillId="0" borderId="25" xfId="0" applyFont="1" applyBorder="1" applyAlignment="1">
      <alignment vertical="center" wrapText="1"/>
    </xf>
    <xf numFmtId="180" fontId="3" fillId="0" borderId="31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/>
    </xf>
    <xf numFmtId="181" fontId="3" fillId="0" borderId="17" xfId="0" applyNumberFormat="1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justify"/>
    </xf>
    <xf numFmtId="181" fontId="3" fillId="0" borderId="32" xfId="0" applyNumberFormat="1" applyFont="1" applyBorder="1" applyAlignment="1">
      <alignment horizontal="center" vertical="justify"/>
    </xf>
    <xf numFmtId="49" fontId="3" fillId="0" borderId="32" xfId="0" applyNumberFormat="1" applyFont="1" applyBorder="1" applyAlignment="1">
      <alignment horizontal="center" vertical="justify"/>
    </xf>
    <xf numFmtId="181" fontId="5" fillId="0" borderId="33" xfId="0" applyNumberFormat="1" applyFont="1" applyBorder="1" applyAlignment="1">
      <alignment horizontal="center" vertical="justify"/>
    </xf>
    <xf numFmtId="49" fontId="5" fillId="0" borderId="33" xfId="0" applyNumberFormat="1" applyFont="1" applyBorder="1" applyAlignment="1">
      <alignment horizontal="center" vertical="justify"/>
    </xf>
    <xf numFmtId="49" fontId="5" fillId="0" borderId="32" xfId="0" applyNumberFormat="1" applyFont="1" applyBorder="1" applyAlignment="1">
      <alignment horizontal="center" vertical="justify"/>
    </xf>
    <xf numFmtId="0" fontId="1" fillId="0" borderId="32" xfId="0" applyFont="1" applyBorder="1" applyAlignment="1">
      <alignment vertical="center"/>
    </xf>
    <xf numFmtId="181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justify"/>
    </xf>
    <xf numFmtId="0" fontId="3" fillId="0" borderId="35" xfId="0" applyFont="1" applyBorder="1" applyAlignment="1">
      <alignment horizontal="left" vertical="justify"/>
    </xf>
    <xf numFmtId="0" fontId="5" fillId="0" borderId="36" xfId="0" applyFont="1" applyBorder="1" applyAlignment="1">
      <alignment horizontal="left" vertical="justify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top" wrapText="1"/>
    </xf>
    <xf numFmtId="0" fontId="5" fillId="0" borderId="39" xfId="0" applyFont="1" applyBorder="1" applyAlignment="1">
      <alignment vertical="justify" wrapText="1"/>
    </xf>
    <xf numFmtId="0" fontId="3" fillId="0" borderId="37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41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justify" wrapText="1"/>
    </xf>
    <xf numFmtId="49" fontId="3" fillId="0" borderId="45" xfId="0" applyNumberFormat="1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 wrapText="1"/>
    </xf>
    <xf numFmtId="49" fontId="3" fillId="0" borderId="46" xfId="0" applyNumberFormat="1" applyFont="1" applyBorder="1" applyAlignment="1">
      <alignment horizontal="center" vertical="justify"/>
    </xf>
    <xf numFmtId="0" fontId="5" fillId="0" borderId="47" xfId="0" applyFont="1" applyBorder="1" applyAlignment="1">
      <alignment horizontal="center" vertical="justify" wrapText="1"/>
    </xf>
    <xf numFmtId="49" fontId="5" fillId="0" borderId="48" xfId="0" applyNumberFormat="1" applyFont="1" applyBorder="1" applyAlignment="1">
      <alignment horizontal="center" vertical="justify"/>
    </xf>
    <xf numFmtId="0" fontId="3" fillId="0" borderId="44" xfId="0" applyFont="1" applyBorder="1" applyAlignment="1">
      <alignment vertical="center" wrapText="1"/>
    </xf>
    <xf numFmtId="49" fontId="1" fillId="0" borderId="45" xfId="0" applyNumberFormat="1" applyFont="1" applyBorder="1" applyAlignment="1">
      <alignment vertical="center"/>
    </xf>
    <xf numFmtId="0" fontId="5" fillId="35" borderId="49" xfId="0" applyFont="1" applyFill="1" applyBorder="1" applyAlignment="1">
      <alignment horizontal="left" vertical="justify"/>
    </xf>
    <xf numFmtId="0" fontId="5" fillId="35" borderId="24" xfId="0" applyFont="1" applyFill="1" applyBorder="1" applyAlignment="1">
      <alignment vertical="justify" wrapText="1"/>
    </xf>
    <xf numFmtId="0" fontId="5" fillId="35" borderId="12" xfId="0" applyFont="1" applyFill="1" applyBorder="1" applyAlignment="1">
      <alignment horizontal="center" vertical="justify" wrapText="1"/>
    </xf>
    <xf numFmtId="181" fontId="5" fillId="35" borderId="22" xfId="0" applyNumberFormat="1" applyFont="1" applyFill="1" applyBorder="1" applyAlignment="1">
      <alignment horizontal="center" vertical="justify"/>
    </xf>
    <xf numFmtId="49" fontId="5" fillId="35" borderId="22" xfId="0" applyNumberFormat="1" applyFont="1" applyFill="1" applyBorder="1" applyAlignment="1">
      <alignment horizontal="center" vertical="justify"/>
    </xf>
    <xf numFmtId="49" fontId="5" fillId="35" borderId="11" xfId="0" applyNumberFormat="1" applyFont="1" applyFill="1" applyBorder="1" applyAlignment="1">
      <alignment horizontal="center" vertical="justify"/>
    </xf>
    <xf numFmtId="0" fontId="0" fillId="34" borderId="0" xfId="0" applyFill="1" applyAlignment="1">
      <alignment/>
    </xf>
    <xf numFmtId="0" fontId="5" fillId="35" borderId="50" xfId="0" applyFont="1" applyFill="1" applyBorder="1" applyAlignment="1">
      <alignment vertical="top" wrapText="1"/>
    </xf>
    <xf numFmtId="0" fontId="5" fillId="35" borderId="19" xfId="0" applyFont="1" applyFill="1" applyBorder="1" applyAlignment="1">
      <alignment horizontal="center" vertical="top" wrapText="1"/>
    </xf>
    <xf numFmtId="181" fontId="5" fillId="35" borderId="20" xfId="0" applyNumberFormat="1" applyFont="1" applyFill="1" applyBorder="1" applyAlignment="1">
      <alignment horizontal="center" vertical="top"/>
    </xf>
    <xf numFmtId="49" fontId="5" fillId="35" borderId="20" xfId="0" applyNumberFormat="1" applyFont="1" applyFill="1" applyBorder="1" applyAlignment="1">
      <alignment horizontal="center" vertical="top"/>
    </xf>
    <xf numFmtId="49" fontId="5" fillId="35" borderId="21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81" fontId="5" fillId="0" borderId="25" xfId="0" applyNumberFormat="1" applyFont="1" applyBorder="1" applyAlignment="1">
      <alignment horizontal="center" vertical="top"/>
    </xf>
    <xf numFmtId="49" fontId="5" fillId="0" borderId="25" xfId="0" applyNumberFormat="1" applyFont="1" applyFill="1" applyBorder="1" applyAlignment="1">
      <alignment horizontal="center" vertical="top"/>
    </xf>
    <xf numFmtId="49" fontId="5" fillId="0" borderId="27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42" xfId="0" applyFont="1" applyBorder="1" applyAlignment="1">
      <alignment horizontal="center" vertical="top" wrapText="1"/>
    </xf>
    <xf numFmtId="181" fontId="3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/>
    </xf>
    <xf numFmtId="0" fontId="5" fillId="35" borderId="51" xfId="0" applyFont="1" applyFill="1" applyBorder="1" applyAlignment="1">
      <alignment horizontal="left" vertical="top"/>
    </xf>
    <xf numFmtId="0" fontId="5" fillId="0" borderId="52" xfId="0" applyFont="1" applyBorder="1" applyAlignment="1">
      <alignment horizontal="left" vertical="top"/>
    </xf>
    <xf numFmtId="0" fontId="5" fillId="0" borderId="28" xfId="0" applyFont="1" applyBorder="1" applyAlignment="1">
      <alignment vertical="top" wrapText="1"/>
    </xf>
    <xf numFmtId="49" fontId="5" fillId="0" borderId="25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5" fillId="35" borderId="35" xfId="0" applyFont="1" applyFill="1" applyBorder="1" applyAlignment="1">
      <alignment horizontal="left" vertical="top"/>
    </xf>
    <xf numFmtId="0" fontId="5" fillId="35" borderId="38" xfId="0" applyFont="1" applyFill="1" applyBorder="1" applyAlignment="1">
      <alignment vertical="top" wrapText="1"/>
    </xf>
    <xf numFmtId="0" fontId="5" fillId="35" borderId="16" xfId="0" applyFont="1" applyFill="1" applyBorder="1" applyAlignment="1">
      <alignment horizontal="center" vertical="top" wrapText="1"/>
    </xf>
    <xf numFmtId="181" fontId="5" fillId="35" borderId="17" xfId="0" applyNumberFormat="1" applyFont="1" applyFill="1" applyBorder="1" applyAlignment="1">
      <alignment horizontal="center" vertical="top"/>
    </xf>
    <xf numFmtId="49" fontId="5" fillId="35" borderId="17" xfId="0" applyNumberFormat="1" applyFont="1" applyFill="1" applyBorder="1" applyAlignment="1">
      <alignment horizontal="center" vertical="top"/>
    </xf>
    <xf numFmtId="49" fontId="5" fillId="35" borderId="46" xfId="0" applyNumberFormat="1" applyFont="1" applyFill="1" applyBorder="1" applyAlignment="1">
      <alignment horizontal="center" vertical="top"/>
    </xf>
    <xf numFmtId="0" fontId="5" fillId="0" borderId="49" xfId="0" applyFont="1" applyBorder="1" applyAlignment="1">
      <alignment horizontal="left" vertical="top"/>
    </xf>
    <xf numFmtId="0" fontId="5" fillId="0" borderId="24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81" fontId="5" fillId="0" borderId="22" xfId="0" applyNumberFormat="1" applyFont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36" xfId="0" applyFont="1" applyBorder="1" applyAlignment="1">
      <alignment horizontal="left" vertical="top"/>
    </xf>
    <xf numFmtId="0" fontId="5" fillId="0" borderId="39" xfId="0" applyFont="1" applyBorder="1" applyAlignment="1">
      <alignment vertical="top" wrapText="1"/>
    </xf>
    <xf numFmtId="0" fontId="5" fillId="0" borderId="47" xfId="0" applyFont="1" applyBorder="1" applyAlignment="1">
      <alignment horizontal="center" vertical="top" wrapText="1"/>
    </xf>
    <xf numFmtId="181" fontId="5" fillId="0" borderId="33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49" fontId="5" fillId="0" borderId="48" xfId="0" applyNumberFormat="1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9" fillId="0" borderId="53" xfId="0" applyFont="1" applyBorder="1" applyAlignment="1">
      <alignment horizontal="center" vertical="top" wrapText="1"/>
    </xf>
    <xf numFmtId="181" fontId="9" fillId="0" borderId="54" xfId="0" applyNumberFormat="1" applyFont="1" applyBorder="1" applyAlignment="1">
      <alignment horizontal="center" vertical="top"/>
    </xf>
    <xf numFmtId="49" fontId="9" fillId="0" borderId="54" xfId="0" applyNumberFormat="1" applyFont="1" applyBorder="1" applyAlignment="1">
      <alignment horizontal="center" vertical="top"/>
    </xf>
    <xf numFmtId="49" fontId="9" fillId="0" borderId="55" xfId="0" applyNumberFormat="1" applyFont="1" applyBorder="1" applyAlignment="1">
      <alignment horizontal="center" vertical="top"/>
    </xf>
    <xf numFmtId="0" fontId="3" fillId="0" borderId="34" xfId="0" applyFont="1" applyBorder="1" applyAlignment="1">
      <alignment horizontal="left" vertical="top"/>
    </xf>
    <xf numFmtId="0" fontId="3" fillId="0" borderId="44" xfId="0" applyFont="1" applyBorder="1" applyAlignment="1">
      <alignment horizontal="center" vertical="top" wrapText="1"/>
    </xf>
    <xf numFmtId="181" fontId="3" fillId="0" borderId="32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5" fillId="0" borderId="45" xfId="0" applyNumberFormat="1" applyFont="1" applyBorder="1" applyAlignment="1">
      <alignment horizontal="center" vertical="top"/>
    </xf>
    <xf numFmtId="0" fontId="3" fillId="0" borderId="30" xfId="0" applyFont="1" applyBorder="1" applyAlignment="1">
      <alignment horizontal="left" vertical="top"/>
    </xf>
    <xf numFmtId="0" fontId="3" fillId="0" borderId="53" xfId="0" applyFont="1" applyBorder="1" applyAlignment="1">
      <alignment horizontal="center" vertical="top" wrapText="1"/>
    </xf>
    <xf numFmtId="181" fontId="3" fillId="0" borderId="54" xfId="0" applyNumberFormat="1" applyFont="1" applyBorder="1" applyAlignment="1">
      <alignment horizontal="center" vertical="top"/>
    </xf>
    <xf numFmtId="49" fontId="5" fillId="0" borderId="54" xfId="0" applyNumberFormat="1" applyFont="1" applyBorder="1" applyAlignment="1">
      <alignment horizontal="center" vertical="top"/>
    </xf>
    <xf numFmtId="49" fontId="3" fillId="0" borderId="55" xfId="0" applyNumberFormat="1" applyFont="1" applyBorder="1" applyAlignment="1">
      <alignment horizontal="center" vertical="top"/>
    </xf>
    <xf numFmtId="49" fontId="10" fillId="35" borderId="46" xfId="0" applyNumberFormat="1" applyFont="1" applyFill="1" applyBorder="1" applyAlignment="1">
      <alignment horizontal="center" vertical="top"/>
    </xf>
    <xf numFmtId="0" fontId="5" fillId="35" borderId="49" xfId="0" applyFont="1" applyFill="1" applyBorder="1" applyAlignment="1">
      <alignment horizontal="left" vertical="top"/>
    </xf>
    <xf numFmtId="49" fontId="5" fillId="0" borderId="20" xfId="0" applyNumberFormat="1" applyFont="1" applyBorder="1" applyAlignment="1">
      <alignment horizontal="center" vertical="top"/>
    </xf>
    <xf numFmtId="0" fontId="3" fillId="0" borderId="50" xfId="0" applyFont="1" applyBorder="1" applyAlignment="1">
      <alignment vertical="top" wrapText="1"/>
    </xf>
    <xf numFmtId="0" fontId="3" fillId="0" borderId="19" xfId="0" applyNumberFormat="1" applyFont="1" applyBorder="1" applyAlignment="1">
      <alignment horizontal="center" vertical="top"/>
    </xf>
    <xf numFmtId="181" fontId="3" fillId="0" borderId="20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0" fontId="5" fillId="35" borderId="12" xfId="0" applyNumberFormat="1" applyFont="1" applyFill="1" applyBorder="1" applyAlignment="1">
      <alignment horizontal="center" vertical="top" wrapText="1"/>
    </xf>
    <xf numFmtId="181" fontId="5" fillId="35" borderId="22" xfId="0" applyNumberFormat="1" applyFont="1" applyFill="1" applyBorder="1" applyAlignment="1">
      <alignment horizontal="center" vertical="top"/>
    </xf>
    <xf numFmtId="49" fontId="5" fillId="35" borderId="22" xfId="0" applyNumberFormat="1" applyFont="1" applyFill="1" applyBorder="1" applyAlignment="1">
      <alignment horizontal="center" vertical="top"/>
    </xf>
    <xf numFmtId="49" fontId="5" fillId="35" borderId="11" xfId="0" applyNumberFormat="1" applyFont="1" applyFill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3" fillId="0" borderId="53" xfId="0" applyNumberFormat="1" applyFont="1" applyBorder="1" applyAlignment="1">
      <alignment horizontal="center" vertical="top" wrapText="1"/>
    </xf>
    <xf numFmtId="0" fontId="5" fillId="35" borderId="19" xfId="0" applyNumberFormat="1" applyFont="1" applyFill="1" applyBorder="1" applyAlignment="1">
      <alignment horizontal="center" vertical="top" wrapText="1"/>
    </xf>
    <xf numFmtId="0" fontId="5" fillId="35" borderId="16" xfId="0" applyNumberFormat="1" applyFont="1" applyFill="1" applyBorder="1" applyAlignment="1">
      <alignment horizontal="center" vertical="top" wrapText="1"/>
    </xf>
    <xf numFmtId="0" fontId="5" fillId="0" borderId="47" xfId="0" applyNumberFormat="1" applyFont="1" applyBorder="1" applyAlignment="1">
      <alignment horizontal="center" vertical="top" wrapText="1"/>
    </xf>
    <xf numFmtId="49" fontId="5" fillId="0" borderId="33" xfId="0" applyNumberFormat="1" applyFont="1" applyFill="1" applyBorder="1" applyAlignment="1">
      <alignment horizontal="center" vertical="top"/>
    </xf>
    <xf numFmtId="0" fontId="3" fillId="0" borderId="41" xfId="0" applyFont="1" applyBorder="1" applyAlignment="1">
      <alignment vertical="top" wrapText="1"/>
    </xf>
    <xf numFmtId="0" fontId="3" fillId="0" borderId="44" xfId="0" applyNumberFormat="1" applyFont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left" vertical="top"/>
    </xf>
    <xf numFmtId="0" fontId="3" fillId="0" borderId="16" xfId="0" applyNumberFormat="1" applyFont="1" applyBorder="1" applyAlignment="1">
      <alignment horizontal="center" vertical="top" wrapText="1"/>
    </xf>
    <xf numFmtId="181" fontId="3" fillId="0" borderId="17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46" xfId="0" applyNumberFormat="1" applyFont="1" applyBorder="1" applyAlignment="1">
      <alignment horizontal="center" vertical="top"/>
    </xf>
    <xf numFmtId="0" fontId="5" fillId="35" borderId="24" xfId="0" applyFont="1" applyFill="1" applyBorder="1" applyAlignment="1">
      <alignment vertical="top" wrapText="1"/>
    </xf>
    <xf numFmtId="49" fontId="3" fillId="0" borderId="32" xfId="0" applyNumberFormat="1" applyFont="1" applyBorder="1" applyAlignment="1">
      <alignment horizontal="center" vertical="top"/>
    </xf>
    <xf numFmtId="16" fontId="3" fillId="0" borderId="30" xfId="0" applyNumberFormat="1" applyFont="1" applyBorder="1" applyAlignment="1">
      <alignment horizontal="left" vertical="top"/>
    </xf>
    <xf numFmtId="49" fontId="3" fillId="0" borderId="54" xfId="0" applyNumberFormat="1" applyFont="1" applyBorder="1" applyAlignment="1">
      <alignment horizontal="center" vertical="top"/>
    </xf>
    <xf numFmtId="16" fontId="5" fillId="35" borderId="51" xfId="0" applyNumberFormat="1" applyFont="1" applyFill="1" applyBorder="1" applyAlignment="1">
      <alignment horizontal="left" vertical="top"/>
    </xf>
    <xf numFmtId="16" fontId="5" fillId="0" borderId="36" xfId="0" applyNumberFormat="1" applyFont="1" applyBorder="1" applyAlignment="1">
      <alignment horizontal="left" vertical="top"/>
    </xf>
    <xf numFmtId="16" fontId="5" fillId="0" borderId="52" xfId="0" applyNumberFormat="1" applyFont="1" applyBorder="1" applyAlignment="1">
      <alignment horizontal="left" vertical="top"/>
    </xf>
    <xf numFmtId="16" fontId="5" fillId="35" borderId="35" xfId="0" applyNumberFormat="1" applyFont="1" applyFill="1" applyBorder="1" applyAlignment="1">
      <alignment horizontal="left" vertical="top"/>
    </xf>
    <xf numFmtId="16" fontId="5" fillId="0" borderId="49" xfId="0" applyNumberFormat="1" applyFont="1" applyBorder="1" applyAlignment="1">
      <alignment horizontal="left" vertical="top"/>
    </xf>
    <xf numFmtId="0" fontId="3" fillId="34" borderId="35" xfId="0" applyFont="1" applyFill="1" applyBorder="1" applyAlignment="1">
      <alignment horizontal="left" vertical="top"/>
    </xf>
    <xf numFmtId="49" fontId="3" fillId="35" borderId="11" xfId="0" applyNumberFormat="1" applyFont="1" applyFill="1" applyBorder="1" applyAlignment="1">
      <alignment horizontal="center" vertical="top"/>
    </xf>
    <xf numFmtId="181" fontId="6" fillId="0" borderId="33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left" vertical="top"/>
    </xf>
    <xf numFmtId="0" fontId="5" fillId="0" borderId="47" xfId="0" applyFont="1" applyFill="1" applyBorder="1" applyAlignment="1">
      <alignment horizontal="center" vertical="top" wrapText="1"/>
    </xf>
    <xf numFmtId="181" fontId="5" fillId="0" borderId="33" xfId="0" applyNumberFormat="1" applyFont="1" applyFill="1" applyBorder="1" applyAlignment="1">
      <alignment horizontal="center" vertical="top"/>
    </xf>
    <xf numFmtId="49" fontId="5" fillId="0" borderId="48" xfId="0" applyNumberFormat="1" applyFont="1" applyFill="1" applyBorder="1" applyAlignment="1">
      <alignment horizontal="center" vertical="top"/>
    </xf>
    <xf numFmtId="49" fontId="5" fillId="0" borderId="32" xfId="0" applyNumberFormat="1" applyFont="1" applyFill="1" applyBorder="1" applyAlignment="1">
      <alignment horizontal="center" vertical="top"/>
    </xf>
    <xf numFmtId="16" fontId="3" fillId="0" borderId="35" xfId="0" applyNumberFormat="1" applyFont="1" applyBorder="1" applyAlignment="1">
      <alignment horizontal="left" vertical="top"/>
    </xf>
    <xf numFmtId="49" fontId="5" fillId="35" borderId="49" xfId="0" applyNumberFormat="1" applyFont="1" applyFill="1" applyBorder="1" applyAlignment="1">
      <alignment horizontal="left" vertical="top"/>
    </xf>
    <xf numFmtId="0" fontId="5" fillId="35" borderId="24" xfId="0" applyNumberFormat="1" applyFont="1" applyFill="1" applyBorder="1" applyAlignment="1">
      <alignment vertical="top" wrapText="1"/>
    </xf>
    <xf numFmtId="49" fontId="5" fillId="35" borderId="12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justify" wrapText="1"/>
    </xf>
    <xf numFmtId="0" fontId="1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left" vertical="top" wrapText="1"/>
    </xf>
    <xf numFmtId="181" fontId="5" fillId="35" borderId="24" xfId="0" applyNumberFormat="1" applyFont="1" applyFill="1" applyBorder="1" applyAlignment="1">
      <alignment horizontal="left" vertical="top" wrapText="1"/>
    </xf>
    <xf numFmtId="181" fontId="3" fillId="0" borderId="4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justify"/>
    </xf>
    <xf numFmtId="49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187" fontId="1" fillId="0" borderId="15" xfId="0" applyNumberFormat="1" applyFont="1" applyBorder="1" applyAlignment="1">
      <alignment horizontal="right" vertical="center"/>
    </xf>
    <xf numFmtId="187" fontId="3" fillId="0" borderId="56" xfId="0" applyNumberFormat="1" applyFont="1" applyBorder="1" applyAlignment="1">
      <alignment horizontal="right" vertical="justify"/>
    </xf>
    <xf numFmtId="187" fontId="3" fillId="0" borderId="57" xfId="0" applyNumberFormat="1" applyFont="1" applyBorder="1" applyAlignment="1">
      <alignment horizontal="right" vertical="justify"/>
    </xf>
    <xf numFmtId="187" fontId="5" fillId="35" borderId="29" xfId="0" applyNumberFormat="1" applyFont="1" applyFill="1" applyBorder="1" applyAlignment="1">
      <alignment horizontal="right" vertical="justify"/>
    </xf>
    <xf numFmtId="187" fontId="5" fillId="0" borderId="58" xfId="0" applyNumberFormat="1" applyFont="1" applyBorder="1" applyAlignment="1">
      <alignment horizontal="right" vertical="justify"/>
    </xf>
    <xf numFmtId="187" fontId="3" fillId="0" borderId="15" xfId="0" applyNumberFormat="1" applyFont="1" applyBorder="1" applyAlignment="1">
      <alignment horizontal="right" vertical="top"/>
    </xf>
    <xf numFmtId="187" fontId="5" fillId="35" borderId="59" xfId="0" applyNumberFormat="1" applyFont="1" applyFill="1" applyBorder="1" applyAlignment="1">
      <alignment horizontal="right" vertical="top"/>
    </xf>
    <xf numFmtId="187" fontId="5" fillId="0" borderId="60" xfId="0" applyNumberFormat="1" applyFont="1" applyBorder="1" applyAlignment="1">
      <alignment horizontal="right" vertical="top"/>
    </xf>
    <xf numFmtId="187" fontId="5" fillId="35" borderId="57" xfId="0" applyNumberFormat="1" applyFont="1" applyFill="1" applyBorder="1" applyAlignment="1">
      <alignment horizontal="right" vertical="top"/>
    </xf>
    <xf numFmtId="187" fontId="5" fillId="0" borderId="29" xfId="0" applyNumberFormat="1" applyFont="1" applyBorder="1" applyAlignment="1">
      <alignment horizontal="right" vertical="top"/>
    </xf>
    <xf numFmtId="187" fontId="5" fillId="0" borderId="58" xfId="0" applyNumberFormat="1" applyFont="1" applyBorder="1" applyAlignment="1">
      <alignment horizontal="right" vertical="top"/>
    </xf>
    <xf numFmtId="187" fontId="1" fillId="0" borderId="31" xfId="0" applyNumberFormat="1" applyFont="1" applyBorder="1" applyAlignment="1">
      <alignment horizontal="right" vertical="top"/>
    </xf>
    <xf numFmtId="187" fontId="3" fillId="0" borderId="56" xfId="0" applyNumberFormat="1" applyFont="1" applyBorder="1" applyAlignment="1">
      <alignment horizontal="right" vertical="top"/>
    </xf>
    <xf numFmtId="187" fontId="3" fillId="0" borderId="31" xfId="0" applyNumberFormat="1" applyFont="1" applyBorder="1" applyAlignment="1">
      <alignment horizontal="right" vertical="top"/>
    </xf>
    <xf numFmtId="187" fontId="5" fillId="35" borderId="31" xfId="0" applyNumberFormat="1" applyFont="1" applyFill="1" applyBorder="1" applyAlignment="1">
      <alignment horizontal="right" vertical="top"/>
    </xf>
    <xf numFmtId="187" fontId="5" fillId="34" borderId="29" xfId="0" applyNumberFormat="1" applyFont="1" applyFill="1" applyBorder="1" applyAlignment="1">
      <alignment horizontal="right" vertical="top"/>
    </xf>
    <xf numFmtId="187" fontId="3" fillId="34" borderId="59" xfId="0" applyNumberFormat="1" applyFont="1" applyFill="1" applyBorder="1" applyAlignment="1">
      <alignment horizontal="right" vertical="top"/>
    </xf>
    <xf numFmtId="187" fontId="5" fillId="35" borderId="29" xfId="0" applyNumberFormat="1" applyFont="1" applyFill="1" applyBorder="1" applyAlignment="1">
      <alignment horizontal="right" vertical="top"/>
    </xf>
    <xf numFmtId="187" fontId="5" fillId="34" borderId="60" xfId="0" applyNumberFormat="1" applyFont="1" applyFill="1" applyBorder="1" applyAlignment="1">
      <alignment horizontal="right" vertical="top"/>
    </xf>
    <xf numFmtId="187" fontId="3" fillId="34" borderId="56" xfId="0" applyNumberFormat="1" applyFont="1" applyFill="1" applyBorder="1" applyAlignment="1">
      <alignment horizontal="right" vertical="top"/>
    </xf>
    <xf numFmtId="187" fontId="5" fillId="34" borderId="58" xfId="0" applyNumberFormat="1" applyFont="1" applyFill="1" applyBorder="1" applyAlignment="1">
      <alignment horizontal="right" vertical="top"/>
    </xf>
    <xf numFmtId="187" fontId="3" fillId="34" borderId="57" xfId="0" applyNumberFormat="1" applyFont="1" applyFill="1" applyBorder="1" applyAlignment="1">
      <alignment horizontal="right" vertical="top"/>
    </xf>
    <xf numFmtId="187" fontId="3" fillId="34" borderId="31" xfId="0" applyNumberFormat="1" applyFont="1" applyFill="1" applyBorder="1" applyAlignment="1">
      <alignment horizontal="right" vertical="top"/>
    </xf>
    <xf numFmtId="187" fontId="1" fillId="0" borderId="56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left" vertical="top"/>
    </xf>
    <xf numFmtId="16" fontId="5" fillId="0" borderId="28" xfId="0" applyNumberFormat="1" applyFont="1" applyBorder="1" applyAlignment="1">
      <alignment horizontal="left" vertical="top"/>
    </xf>
    <xf numFmtId="180" fontId="5" fillId="35" borderId="57" xfId="0" applyNumberFormat="1" applyFont="1" applyFill="1" applyBorder="1" applyAlignment="1">
      <alignment horizontal="right" vertical="top"/>
    </xf>
    <xf numFmtId="180" fontId="5" fillId="0" borderId="58" xfId="0" applyNumberFormat="1" applyFont="1" applyBorder="1" applyAlignment="1">
      <alignment horizontal="right" vertical="top"/>
    </xf>
    <xf numFmtId="0" fontId="5" fillId="0" borderId="61" xfId="0" applyFont="1" applyBorder="1" applyAlignment="1">
      <alignment vertical="top" wrapText="1"/>
    </xf>
    <xf numFmtId="0" fontId="5" fillId="0" borderId="35" xfId="0" applyFont="1" applyBorder="1" applyAlignment="1">
      <alignment horizontal="left" vertical="top"/>
    </xf>
    <xf numFmtId="0" fontId="5" fillId="0" borderId="62" xfId="0" applyFont="1" applyBorder="1" applyAlignment="1">
      <alignment horizontal="left" vertical="top"/>
    </xf>
    <xf numFmtId="0" fontId="5" fillId="35" borderId="24" xfId="0" applyFont="1" applyFill="1" applyBorder="1" applyAlignment="1">
      <alignment horizontal="left" vertical="top"/>
    </xf>
    <xf numFmtId="187" fontId="5" fillId="34" borderId="28" xfId="0" applyNumberFormat="1" applyFont="1" applyFill="1" applyBorder="1" applyAlignment="1">
      <alignment horizontal="right" vertical="top"/>
    </xf>
    <xf numFmtId="0" fontId="5" fillId="0" borderId="28" xfId="0" applyFont="1" applyBorder="1" applyAlignment="1">
      <alignment horizontal="left" vertical="top"/>
    </xf>
    <xf numFmtId="0" fontId="5" fillId="0" borderId="39" xfId="0" applyFont="1" applyBorder="1" applyAlignment="1">
      <alignment vertical="top"/>
    </xf>
    <xf numFmtId="49" fontId="5" fillId="35" borderId="50" xfId="0" applyNumberFormat="1" applyFont="1" applyFill="1" applyBorder="1" applyAlignment="1">
      <alignment horizontal="left" vertical="top"/>
    </xf>
    <xf numFmtId="0" fontId="5" fillId="0" borderId="50" xfId="0" applyFont="1" applyBorder="1" applyAlignment="1">
      <alignment horizontal="left" vertical="top"/>
    </xf>
    <xf numFmtId="187" fontId="5" fillId="0" borderId="24" xfId="0" applyNumberFormat="1" applyFont="1" applyBorder="1" applyAlignment="1">
      <alignment vertical="top"/>
    </xf>
    <xf numFmtId="0" fontId="5" fillId="0" borderId="38" xfId="0" applyFont="1" applyBorder="1" applyAlignment="1">
      <alignment vertical="top" wrapText="1"/>
    </xf>
    <xf numFmtId="181" fontId="5" fillId="0" borderId="17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46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35" borderId="50" xfId="0" applyFont="1" applyFill="1" applyBorder="1" applyAlignment="1">
      <alignment horizontal="left" vertical="top"/>
    </xf>
    <xf numFmtId="187" fontId="5" fillId="35" borderId="24" xfId="0" applyNumberFormat="1" applyFont="1" applyFill="1" applyBorder="1" applyAlignment="1">
      <alignment horizontal="right" vertical="top"/>
    </xf>
    <xf numFmtId="187" fontId="3" fillId="34" borderId="37" xfId="0" applyNumberFormat="1" applyFont="1" applyFill="1" applyBorder="1" applyAlignment="1">
      <alignment horizontal="right" vertical="top"/>
    </xf>
    <xf numFmtId="0" fontId="5" fillId="0" borderId="63" xfId="0" applyFont="1" applyBorder="1" applyAlignment="1">
      <alignment horizontal="center" vertical="top" wrapText="1"/>
    </xf>
    <xf numFmtId="181" fontId="5" fillId="0" borderId="64" xfId="0" applyNumberFormat="1" applyFont="1" applyBorder="1" applyAlignment="1">
      <alignment horizontal="center" vertical="top"/>
    </xf>
    <xf numFmtId="49" fontId="5" fillId="0" borderId="64" xfId="0" applyNumberFormat="1" applyFont="1" applyBorder="1" applyAlignment="1">
      <alignment horizontal="center" vertical="top"/>
    </xf>
    <xf numFmtId="49" fontId="5" fillId="0" borderId="65" xfId="0" applyNumberFormat="1" applyFont="1" applyBorder="1" applyAlignment="1">
      <alignment horizontal="center" vertical="top"/>
    </xf>
    <xf numFmtId="0" fontId="3" fillId="0" borderId="50" xfId="0" applyFont="1" applyBorder="1" applyAlignment="1">
      <alignment horizontal="left" vertical="top"/>
    </xf>
    <xf numFmtId="187" fontId="5" fillId="0" borderId="57" xfId="0" applyNumberFormat="1" applyFont="1" applyBorder="1" applyAlignment="1">
      <alignment horizontal="right" vertical="top"/>
    </xf>
    <xf numFmtId="187" fontId="0" fillId="0" borderId="0" xfId="0" applyNumberFormat="1" applyAlignment="1">
      <alignment/>
    </xf>
    <xf numFmtId="0" fontId="57" fillId="35" borderId="0" xfId="0" applyFont="1" applyFill="1" applyAlignment="1">
      <alignment vertical="top" wrapText="1"/>
    </xf>
    <xf numFmtId="0" fontId="5" fillId="35" borderId="37" xfId="0" applyFont="1" applyFill="1" applyBorder="1" applyAlignment="1">
      <alignment horizontal="justify" vertical="top" wrapText="1"/>
    </xf>
    <xf numFmtId="0" fontId="5" fillId="35" borderId="66" xfId="0" applyNumberFormat="1" applyFont="1" applyFill="1" applyBorder="1" applyAlignment="1">
      <alignment horizontal="center" vertical="top" wrapText="1"/>
    </xf>
    <xf numFmtId="181" fontId="5" fillId="35" borderId="14" xfId="0" applyNumberFormat="1" applyFont="1" applyFill="1" applyBorder="1" applyAlignment="1">
      <alignment horizontal="center" vertical="top"/>
    </xf>
    <xf numFmtId="49" fontId="5" fillId="35" borderId="67" xfId="0" applyNumberFormat="1" applyFont="1" applyFill="1" applyBorder="1" applyAlignment="1">
      <alignment horizontal="center" vertical="top"/>
    </xf>
    <xf numFmtId="49" fontId="3" fillId="35" borderId="43" xfId="0" applyNumberFormat="1" applyFont="1" applyFill="1" applyBorder="1" applyAlignment="1">
      <alignment horizontal="center" vertical="top"/>
    </xf>
    <xf numFmtId="180" fontId="5" fillId="35" borderId="15" xfId="0" applyNumberFormat="1" applyFont="1" applyFill="1" applyBorder="1" applyAlignment="1">
      <alignment horizontal="right" vertical="top"/>
    </xf>
    <xf numFmtId="49" fontId="5" fillId="0" borderId="68" xfId="0" applyNumberFormat="1" applyFont="1" applyBorder="1" applyAlignment="1">
      <alignment horizontal="center" vertical="top"/>
    </xf>
    <xf numFmtId="180" fontId="5" fillId="34" borderId="60" xfId="0" applyNumberFormat="1" applyFont="1" applyFill="1" applyBorder="1" applyAlignment="1">
      <alignment horizontal="right" vertical="top"/>
    </xf>
    <xf numFmtId="187" fontId="0" fillId="0" borderId="0" xfId="0" applyNumberFormat="1" applyFont="1" applyAlignment="1">
      <alignment/>
    </xf>
    <xf numFmtId="0" fontId="58" fillId="35" borderId="50" xfId="0" applyFont="1" applyFill="1" applyBorder="1" applyAlignment="1">
      <alignment vertical="top" wrapText="1"/>
    </xf>
    <xf numFmtId="187" fontId="58" fillId="34" borderId="60" xfId="0" applyNumberFormat="1" applyFont="1" applyFill="1" applyBorder="1" applyAlignment="1">
      <alignment horizontal="right" vertical="top"/>
    </xf>
    <xf numFmtId="187" fontId="58" fillId="35" borderId="59" xfId="0" applyNumberFormat="1" applyFont="1" applyFill="1" applyBorder="1" applyAlignment="1">
      <alignment horizontal="right" vertical="top"/>
    </xf>
    <xf numFmtId="187" fontId="58" fillId="34" borderId="58" xfId="0" applyNumberFormat="1" applyFont="1" applyFill="1" applyBorder="1" applyAlignment="1">
      <alignment horizontal="right" vertical="top"/>
    </xf>
    <xf numFmtId="0" fontId="58" fillId="35" borderId="50" xfId="0" applyFont="1" applyFill="1" applyBorder="1" applyAlignment="1">
      <alignment horizontal="left" vertical="top" wrapText="1"/>
    </xf>
    <xf numFmtId="187" fontId="58" fillId="35" borderId="57" xfId="0" applyNumberFormat="1" applyFont="1" applyFill="1" applyBorder="1" applyAlignment="1">
      <alignment horizontal="right" vertical="top"/>
    </xf>
    <xf numFmtId="0" fontId="5" fillId="0" borderId="61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35" borderId="13" xfId="0" applyFont="1" applyFill="1" applyBorder="1" applyAlignment="1">
      <alignment horizontal="left" vertical="top"/>
    </xf>
    <xf numFmtId="16" fontId="5" fillId="0" borderId="35" xfId="0" applyNumberFormat="1" applyFont="1" applyBorder="1" applyAlignment="1">
      <alignment horizontal="left" vertical="top"/>
    </xf>
    <xf numFmtId="0" fontId="5" fillId="0" borderId="16" xfId="0" applyNumberFormat="1" applyFont="1" applyBorder="1" applyAlignment="1">
      <alignment horizontal="center" vertical="top" wrapText="1"/>
    </xf>
    <xf numFmtId="187" fontId="5" fillId="34" borderId="57" xfId="0" applyNumberFormat="1" applyFont="1" applyFill="1" applyBorder="1" applyAlignment="1">
      <alignment horizontal="right" vertical="top"/>
    </xf>
    <xf numFmtId="0" fontId="0" fillId="0" borderId="34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7" xfId="0" applyBorder="1" applyAlignment="1">
      <alignment wrapText="1"/>
    </xf>
    <xf numFmtId="0" fontId="0" fillId="0" borderId="40" xfId="0" applyBorder="1" applyAlignment="1">
      <alignment wrapText="1"/>
    </xf>
    <xf numFmtId="0" fontId="7" fillId="0" borderId="0" xfId="0" applyFont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61" xfId="0" applyFont="1" applyBorder="1" applyAlignment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6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7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37" xfId="0" applyFont="1" applyBorder="1" applyAlignment="1">
      <alignment horizontal="center" wrapText="1"/>
    </xf>
    <xf numFmtId="0" fontId="5" fillId="0" borderId="61" xfId="0" applyFont="1" applyBorder="1" applyAlignment="1">
      <alignment/>
    </xf>
    <xf numFmtId="0" fontId="5" fillId="0" borderId="37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25">
      <selection activeCell="H44" sqref="H44"/>
    </sheetView>
  </sheetViews>
  <sheetFormatPr defaultColWidth="9.140625" defaultRowHeight="12.75"/>
  <cols>
    <col min="1" max="1" width="48.57421875" style="0" customWidth="1"/>
    <col min="2" max="2" width="8.57421875" style="0" customWidth="1"/>
    <col min="3" max="3" width="11.28125" style="0" customWidth="1"/>
    <col min="4" max="4" width="7.57421875" style="0" customWidth="1"/>
    <col min="5" max="5" width="8.28125" style="0" customWidth="1"/>
    <col min="6" max="6" width="11.421875" style="0" customWidth="1"/>
    <col min="7" max="7" width="9.8515625" style="0" bestFit="1" customWidth="1"/>
    <col min="8" max="8" width="9.28125" style="0" bestFit="1" customWidth="1"/>
    <col min="9" max="9" width="13.140625" style="0" customWidth="1"/>
  </cols>
  <sheetData>
    <row r="1" ht="15.75">
      <c r="A1" s="6" t="s">
        <v>70</v>
      </c>
    </row>
    <row r="2" ht="15">
      <c r="A2" s="9"/>
    </row>
    <row r="3" spans="1:9" ht="15">
      <c r="A3" s="10"/>
      <c r="B3" s="11"/>
      <c r="C3" s="11"/>
      <c r="D3" s="11"/>
      <c r="E3" s="12"/>
      <c r="F3" s="390" t="s">
        <v>8</v>
      </c>
      <c r="G3" s="391"/>
      <c r="H3" s="392"/>
      <c r="I3" s="393" t="s">
        <v>68</v>
      </c>
    </row>
    <row r="4" spans="1:9" ht="34.5" customHeight="1">
      <c r="A4" s="13" t="s">
        <v>9</v>
      </c>
      <c r="B4" s="14" t="s">
        <v>10</v>
      </c>
      <c r="C4" s="14" t="s">
        <v>11</v>
      </c>
      <c r="D4" s="14" t="s">
        <v>12</v>
      </c>
      <c r="E4" s="15" t="s">
        <v>13</v>
      </c>
      <c r="F4" s="16" t="s">
        <v>14</v>
      </c>
      <c r="G4" s="17" t="s">
        <v>15</v>
      </c>
      <c r="H4" s="18" t="s">
        <v>16</v>
      </c>
      <c r="I4" s="394"/>
    </row>
    <row r="5" spans="1:9" ht="15">
      <c r="A5" s="19" t="s">
        <v>0</v>
      </c>
      <c r="B5" s="20"/>
      <c r="C5" s="20"/>
      <c r="D5" s="20"/>
      <c r="E5" s="21"/>
      <c r="F5" s="22">
        <f>SUM(F6:F18)</f>
        <v>4554.7</v>
      </c>
      <c r="G5" s="23">
        <f>SUM(G6:G18)</f>
        <v>4554.7</v>
      </c>
      <c r="H5" s="24">
        <f>SUM(H6:H18)</f>
        <v>0</v>
      </c>
      <c r="I5" s="24">
        <f>SUM(I6:I18)</f>
        <v>0</v>
      </c>
    </row>
    <row r="6" spans="1:9" ht="14.25">
      <c r="A6" s="25" t="s">
        <v>17</v>
      </c>
      <c r="B6" s="26" t="s">
        <v>18</v>
      </c>
      <c r="C6" s="26" t="s">
        <v>19</v>
      </c>
      <c r="D6" s="26">
        <v>121</v>
      </c>
      <c r="E6" s="27">
        <v>111</v>
      </c>
      <c r="F6" s="4">
        <f>G6+H6</f>
        <v>888.1</v>
      </c>
      <c r="G6" s="28">
        <v>888.1</v>
      </c>
      <c r="H6" s="3"/>
      <c r="I6" s="29"/>
    </row>
    <row r="7" spans="1:9" ht="14.25">
      <c r="A7" s="25" t="s">
        <v>20</v>
      </c>
      <c r="B7" s="26" t="s">
        <v>18</v>
      </c>
      <c r="C7" s="26" t="s">
        <v>19</v>
      </c>
      <c r="D7" s="26" t="s">
        <v>21</v>
      </c>
      <c r="E7" s="27" t="s">
        <v>22</v>
      </c>
      <c r="F7" s="4">
        <f aca="true" t="shared" si="0" ref="F7:F18">G7+H7</f>
        <v>229.1</v>
      </c>
      <c r="G7" s="28">
        <v>229.1</v>
      </c>
      <c r="H7" s="3"/>
      <c r="I7" s="29"/>
    </row>
    <row r="8" spans="1:9" ht="14.25">
      <c r="A8" s="25" t="s">
        <v>23</v>
      </c>
      <c r="B8" s="26" t="s">
        <v>24</v>
      </c>
      <c r="C8" s="26" t="s">
        <v>25</v>
      </c>
      <c r="D8" s="26" t="s">
        <v>21</v>
      </c>
      <c r="E8" s="27" t="s">
        <v>26</v>
      </c>
      <c r="F8" s="4">
        <f t="shared" si="0"/>
        <v>746.1</v>
      </c>
      <c r="G8" s="28">
        <v>746.1</v>
      </c>
      <c r="H8" s="3"/>
      <c r="I8" s="29"/>
    </row>
    <row r="9" spans="1:9" ht="14.25">
      <c r="A9" s="25" t="s">
        <v>20</v>
      </c>
      <c r="B9" s="26" t="s">
        <v>24</v>
      </c>
      <c r="C9" s="26" t="s">
        <v>25</v>
      </c>
      <c r="D9" s="26" t="s">
        <v>21</v>
      </c>
      <c r="E9" s="27" t="s">
        <v>22</v>
      </c>
      <c r="F9" s="4">
        <f t="shared" si="0"/>
        <v>214.7</v>
      </c>
      <c r="G9" s="28">
        <v>214.7</v>
      </c>
      <c r="H9" s="3"/>
      <c r="I9" s="29"/>
    </row>
    <row r="10" spans="1:9" ht="14.25">
      <c r="A10" s="25" t="s">
        <v>27</v>
      </c>
      <c r="B10" s="26" t="s">
        <v>24</v>
      </c>
      <c r="C10" s="26" t="s">
        <v>25</v>
      </c>
      <c r="D10" s="26" t="s">
        <v>28</v>
      </c>
      <c r="E10" s="27" t="s">
        <v>29</v>
      </c>
      <c r="F10" s="4">
        <f t="shared" si="0"/>
        <v>264.6</v>
      </c>
      <c r="G10" s="28">
        <v>264.6</v>
      </c>
      <c r="H10" s="3"/>
      <c r="I10" s="29"/>
    </row>
    <row r="11" spans="1:9" ht="14.25">
      <c r="A11" s="25" t="s">
        <v>30</v>
      </c>
      <c r="B11" s="26" t="s">
        <v>24</v>
      </c>
      <c r="C11" s="26" t="s">
        <v>31</v>
      </c>
      <c r="D11" s="26" t="s">
        <v>21</v>
      </c>
      <c r="E11" s="27" t="s">
        <v>26</v>
      </c>
      <c r="F11" s="4">
        <f t="shared" si="0"/>
        <v>1527.6</v>
      </c>
      <c r="G11" s="28">
        <v>1527.6</v>
      </c>
      <c r="H11" s="3"/>
      <c r="I11" s="29"/>
    </row>
    <row r="12" spans="1:9" ht="14.25">
      <c r="A12" s="25" t="s">
        <v>20</v>
      </c>
      <c r="B12" s="26" t="s">
        <v>24</v>
      </c>
      <c r="C12" s="26" t="s">
        <v>31</v>
      </c>
      <c r="D12" s="26" t="s">
        <v>21</v>
      </c>
      <c r="E12" s="27" t="s">
        <v>22</v>
      </c>
      <c r="F12" s="4">
        <v>460.8</v>
      </c>
      <c r="G12" s="28">
        <v>460.8</v>
      </c>
      <c r="H12" s="3"/>
      <c r="I12" s="29"/>
    </row>
    <row r="13" spans="1:9" ht="14.25">
      <c r="A13" s="25" t="s">
        <v>1</v>
      </c>
      <c r="B13" s="26" t="s">
        <v>24</v>
      </c>
      <c r="C13" s="26" t="s">
        <v>31</v>
      </c>
      <c r="D13" s="26" t="s">
        <v>32</v>
      </c>
      <c r="E13" s="27" t="s">
        <v>33</v>
      </c>
      <c r="F13" s="4">
        <f t="shared" si="0"/>
        <v>30.7</v>
      </c>
      <c r="G13" s="28">
        <v>30.7</v>
      </c>
      <c r="H13" s="3"/>
      <c r="I13" s="29"/>
    </row>
    <row r="14" spans="1:9" ht="14.25">
      <c r="A14" s="25" t="s">
        <v>60</v>
      </c>
      <c r="B14" s="26"/>
      <c r="C14" s="26"/>
      <c r="D14" s="26" t="s">
        <v>35</v>
      </c>
      <c r="E14" s="27" t="s">
        <v>61</v>
      </c>
      <c r="F14" s="4">
        <f t="shared" si="0"/>
        <v>135</v>
      </c>
      <c r="G14" s="28">
        <v>135</v>
      </c>
      <c r="H14" s="3"/>
      <c r="I14" s="29"/>
    </row>
    <row r="15" spans="1:9" ht="14.25">
      <c r="A15" s="25" t="s">
        <v>67</v>
      </c>
      <c r="B15" s="26"/>
      <c r="C15" s="26"/>
      <c r="D15" s="26" t="s">
        <v>35</v>
      </c>
      <c r="E15" s="27" t="s">
        <v>54</v>
      </c>
      <c r="F15" s="4">
        <f t="shared" si="0"/>
        <v>52</v>
      </c>
      <c r="G15" s="28">
        <v>52</v>
      </c>
      <c r="H15" s="3"/>
      <c r="I15" s="29"/>
    </row>
    <row r="16" spans="1:9" ht="14.25">
      <c r="A16" s="30" t="s">
        <v>34</v>
      </c>
      <c r="B16" s="26" t="s">
        <v>24</v>
      </c>
      <c r="C16" s="26" t="s">
        <v>31</v>
      </c>
      <c r="D16" s="26" t="s">
        <v>35</v>
      </c>
      <c r="E16" s="27" t="s">
        <v>29</v>
      </c>
      <c r="F16" s="4">
        <f t="shared" si="0"/>
        <v>0</v>
      </c>
      <c r="G16" s="28">
        <v>0</v>
      </c>
      <c r="H16" s="3"/>
      <c r="I16" s="29"/>
    </row>
    <row r="17" spans="1:9" ht="16.5" customHeight="1">
      <c r="A17" s="30" t="s">
        <v>36</v>
      </c>
      <c r="B17" s="26" t="s">
        <v>24</v>
      </c>
      <c r="C17" s="26" t="s">
        <v>31</v>
      </c>
      <c r="D17" s="26" t="s">
        <v>35</v>
      </c>
      <c r="E17" s="27" t="s">
        <v>37</v>
      </c>
      <c r="F17" s="4">
        <f t="shared" si="0"/>
        <v>5</v>
      </c>
      <c r="G17" s="28">
        <v>5</v>
      </c>
      <c r="H17" s="3"/>
      <c r="I17" s="29"/>
    </row>
    <row r="18" spans="1:9" ht="14.25">
      <c r="A18" s="30" t="s">
        <v>38</v>
      </c>
      <c r="B18" s="26" t="s">
        <v>24</v>
      </c>
      <c r="C18" s="26" t="s">
        <v>31</v>
      </c>
      <c r="D18" s="26" t="s">
        <v>39</v>
      </c>
      <c r="E18" s="27" t="s">
        <v>40</v>
      </c>
      <c r="F18" s="4">
        <f t="shared" si="0"/>
        <v>1</v>
      </c>
      <c r="G18" s="28">
        <v>1</v>
      </c>
      <c r="H18" s="3"/>
      <c r="I18" s="29"/>
    </row>
    <row r="19" spans="1:9" ht="15.75">
      <c r="A19" s="30" t="s">
        <v>63</v>
      </c>
      <c r="B19" s="26"/>
      <c r="C19" s="26"/>
      <c r="D19" s="26"/>
      <c r="E19" s="27"/>
      <c r="F19" s="4"/>
      <c r="G19" s="70">
        <f>SUM(G13:G18)</f>
        <v>223.7</v>
      </c>
      <c r="H19" s="3"/>
      <c r="I19" s="78"/>
    </row>
    <row r="20" spans="1:9" ht="45">
      <c r="A20" s="31" t="s">
        <v>41</v>
      </c>
      <c r="B20" s="32">
        <v>104</v>
      </c>
      <c r="C20" s="33"/>
      <c r="D20" s="33"/>
      <c r="E20" s="34"/>
      <c r="F20" s="35">
        <f>F21+F22+F23+F24+F25+F43+F44</f>
        <v>22395.699999999997</v>
      </c>
      <c r="G20" s="36">
        <f>G21+G22+G23+G24+G25+G43+G44</f>
        <v>18520.899999999998</v>
      </c>
      <c r="H20" s="36">
        <f>H21+H22+H23+H24+H25+H43+H44</f>
        <v>3874.7999999999997</v>
      </c>
      <c r="I20" s="37">
        <f>I21+I22+I23+I24+I25+I26+I32+I41+I42</f>
        <v>3724</v>
      </c>
    </row>
    <row r="21" spans="1:9" ht="21.75" customHeight="1">
      <c r="A21" s="30" t="s">
        <v>42</v>
      </c>
      <c r="B21" s="38">
        <v>104</v>
      </c>
      <c r="C21" s="39" t="s">
        <v>43</v>
      </c>
      <c r="D21" s="39" t="s">
        <v>21</v>
      </c>
      <c r="E21" s="40" t="s">
        <v>26</v>
      </c>
      <c r="F21" s="41">
        <f>G21+H21</f>
        <v>888.1</v>
      </c>
      <c r="G21" s="42">
        <v>888.1</v>
      </c>
      <c r="H21" s="43"/>
      <c r="I21" s="29"/>
    </row>
    <row r="22" spans="1:9" ht="14.25">
      <c r="A22" s="25" t="s">
        <v>44</v>
      </c>
      <c r="B22" s="44">
        <v>104</v>
      </c>
      <c r="C22" s="45" t="s">
        <v>45</v>
      </c>
      <c r="D22" s="45"/>
      <c r="E22" s="46" t="s">
        <v>22</v>
      </c>
      <c r="F22" s="41">
        <f>G22+H22</f>
        <v>229.1</v>
      </c>
      <c r="G22" s="42">
        <v>229.1</v>
      </c>
      <c r="H22" s="43"/>
      <c r="I22" s="29"/>
    </row>
    <row r="23" spans="1:9" ht="14.25">
      <c r="A23" s="30" t="s">
        <v>46</v>
      </c>
      <c r="B23" s="38">
        <v>104</v>
      </c>
      <c r="C23" s="39" t="s">
        <v>45</v>
      </c>
      <c r="D23" s="39" t="s">
        <v>21</v>
      </c>
      <c r="E23" s="40" t="s">
        <v>26</v>
      </c>
      <c r="F23" s="41">
        <f>G23+H23</f>
        <v>13317</v>
      </c>
      <c r="G23" s="47">
        <v>13210.4</v>
      </c>
      <c r="H23">
        <v>106.6</v>
      </c>
      <c r="I23" s="29">
        <v>2664.4</v>
      </c>
    </row>
    <row r="24" spans="1:9" ht="14.25">
      <c r="A24" s="30" t="s">
        <v>20</v>
      </c>
      <c r="B24" s="38">
        <v>104</v>
      </c>
      <c r="C24" s="39" t="s">
        <v>45</v>
      </c>
      <c r="D24" s="39" t="s">
        <v>21</v>
      </c>
      <c r="E24" s="40" t="s">
        <v>22</v>
      </c>
      <c r="F24" s="41">
        <f>G24+H24</f>
        <v>4000.3999999999996</v>
      </c>
      <c r="G24" s="47">
        <v>3968.2</v>
      </c>
      <c r="H24" s="76">
        <v>32.2</v>
      </c>
      <c r="I24" s="29">
        <v>804.6</v>
      </c>
    </row>
    <row r="25" spans="1:9" ht="14.25">
      <c r="A25" s="30" t="s">
        <v>47</v>
      </c>
      <c r="B25" s="38">
        <v>104</v>
      </c>
      <c r="C25" s="39" t="s">
        <v>45</v>
      </c>
      <c r="D25" s="39" t="s">
        <v>48</v>
      </c>
      <c r="E25" s="40" t="s">
        <v>49</v>
      </c>
      <c r="F25" s="41">
        <f>G25+H25</f>
        <v>0.8</v>
      </c>
      <c r="G25" s="48">
        <v>0.8</v>
      </c>
      <c r="H25" s="43"/>
      <c r="I25" s="29"/>
    </row>
    <row r="26" spans="1:9" ht="15">
      <c r="A26" s="49" t="s">
        <v>50</v>
      </c>
      <c r="B26" s="50">
        <v>104</v>
      </c>
      <c r="C26" s="51" t="s">
        <v>45</v>
      </c>
      <c r="D26" s="51" t="s">
        <v>32</v>
      </c>
      <c r="E26" s="52" t="s">
        <v>51</v>
      </c>
      <c r="F26" s="53">
        <f>SUM(F27:F31)</f>
        <v>501.3</v>
      </c>
      <c r="G26" s="54">
        <f>SUM(G27:G31)</f>
        <v>42.4</v>
      </c>
      <c r="H26" s="55">
        <f>SUM(H27:H31)</f>
        <v>458.90000000000003</v>
      </c>
      <c r="I26" s="55">
        <f>SUM(I27:I31)</f>
        <v>71.9</v>
      </c>
    </row>
    <row r="27" spans="1:9" ht="14.25">
      <c r="A27" s="30" t="s">
        <v>1</v>
      </c>
      <c r="B27" s="38"/>
      <c r="C27" s="39" t="s">
        <v>52</v>
      </c>
      <c r="D27" s="39" t="s">
        <v>32</v>
      </c>
      <c r="E27" s="40" t="s">
        <v>33</v>
      </c>
      <c r="F27" s="41">
        <f>G27+H27</f>
        <v>108.80000000000001</v>
      </c>
      <c r="G27" s="47">
        <v>42.4</v>
      </c>
      <c r="H27" s="43">
        <v>66.4</v>
      </c>
      <c r="I27" s="29">
        <v>42.6</v>
      </c>
    </row>
    <row r="28" spans="1:9" ht="14.25">
      <c r="A28" s="30" t="s">
        <v>53</v>
      </c>
      <c r="B28" s="38"/>
      <c r="C28" s="39" t="s">
        <v>45</v>
      </c>
      <c r="D28" s="39" t="s">
        <v>32</v>
      </c>
      <c r="E28" s="40" t="s">
        <v>54</v>
      </c>
      <c r="F28" s="41">
        <f>G28+H28</f>
        <v>20</v>
      </c>
      <c r="G28" s="47">
        <v>0</v>
      </c>
      <c r="H28" s="43">
        <v>20</v>
      </c>
      <c r="I28" s="29">
        <v>10.6</v>
      </c>
    </row>
    <row r="29" spans="1:9" ht="14.25">
      <c r="A29" s="30" t="s">
        <v>34</v>
      </c>
      <c r="B29" s="38"/>
      <c r="C29" s="39" t="s">
        <v>45</v>
      </c>
      <c r="D29" s="39" t="s">
        <v>32</v>
      </c>
      <c r="E29" s="40" t="s">
        <v>29</v>
      </c>
      <c r="F29" s="41">
        <f>G29+H29</f>
        <v>343.3</v>
      </c>
      <c r="G29" s="47">
        <v>0</v>
      </c>
      <c r="H29" s="43">
        <v>343.3</v>
      </c>
      <c r="I29" s="29"/>
    </row>
    <row r="30" spans="1:9" ht="14.25">
      <c r="A30" s="30" t="s">
        <v>55</v>
      </c>
      <c r="B30" s="38"/>
      <c r="C30" s="39" t="s">
        <v>45</v>
      </c>
      <c r="D30" s="39" t="s">
        <v>32</v>
      </c>
      <c r="E30" s="40" t="s">
        <v>56</v>
      </c>
      <c r="F30" s="41">
        <f>G30+H30</f>
        <v>25</v>
      </c>
      <c r="G30" s="47">
        <v>0</v>
      </c>
      <c r="H30" s="43">
        <v>25</v>
      </c>
      <c r="I30" s="29"/>
    </row>
    <row r="31" spans="1:9" ht="14.25">
      <c r="A31" s="30" t="s">
        <v>36</v>
      </c>
      <c r="B31" s="38"/>
      <c r="C31" s="39" t="s">
        <v>45</v>
      </c>
      <c r="D31" s="39" t="s">
        <v>32</v>
      </c>
      <c r="E31" s="40" t="s">
        <v>37</v>
      </c>
      <c r="F31" s="41">
        <f>G31+H31</f>
        <v>4.2</v>
      </c>
      <c r="G31" s="47">
        <v>0</v>
      </c>
      <c r="H31" s="43">
        <v>4.2</v>
      </c>
      <c r="I31" s="29">
        <v>18.7</v>
      </c>
    </row>
    <row r="32" spans="1:9" ht="15">
      <c r="A32" s="49" t="s">
        <v>57</v>
      </c>
      <c r="B32" s="50"/>
      <c r="C32" s="51" t="s">
        <v>45</v>
      </c>
      <c r="D32" s="51" t="s">
        <v>35</v>
      </c>
      <c r="E32" s="52" t="s">
        <v>51</v>
      </c>
      <c r="F32" s="53">
        <f>SUM(F33:F40)</f>
        <v>3439.8999999999996</v>
      </c>
      <c r="G32" s="54">
        <f>SUM(G33:G40)</f>
        <v>162.8</v>
      </c>
      <c r="H32" s="55">
        <f>SUM(H33:H40)</f>
        <v>3277.0999999999995</v>
      </c>
      <c r="I32" s="55">
        <f>SUM(I33:I40)</f>
        <v>183.1</v>
      </c>
    </row>
    <row r="33" spans="1:9" ht="14.25">
      <c r="A33" s="30" t="s">
        <v>1</v>
      </c>
      <c r="B33" s="38"/>
      <c r="C33" s="39" t="s">
        <v>45</v>
      </c>
      <c r="D33" s="39" t="s">
        <v>35</v>
      </c>
      <c r="E33" s="40" t="s">
        <v>33</v>
      </c>
      <c r="F33" s="41">
        <f>G33+H33</f>
        <v>11.4</v>
      </c>
      <c r="G33" s="47">
        <v>0</v>
      </c>
      <c r="H33" s="43">
        <v>11.4</v>
      </c>
      <c r="I33" s="29">
        <v>3.8</v>
      </c>
    </row>
    <row r="34" spans="1:9" ht="14.25">
      <c r="A34" s="30" t="s">
        <v>58</v>
      </c>
      <c r="B34" s="38"/>
      <c r="C34" s="39" t="s">
        <v>45</v>
      </c>
      <c r="D34" s="39" t="s">
        <v>35</v>
      </c>
      <c r="E34" s="40" t="s">
        <v>59</v>
      </c>
      <c r="F34" s="41">
        <f>G34+H34</f>
        <v>54.8</v>
      </c>
      <c r="G34" s="47">
        <v>54.8</v>
      </c>
      <c r="H34" s="43">
        <v>0</v>
      </c>
      <c r="I34" s="29">
        <v>109.7</v>
      </c>
    </row>
    <row r="35" spans="1:9" ht="14.25">
      <c r="A35" s="30" t="s">
        <v>60</v>
      </c>
      <c r="B35" s="38"/>
      <c r="C35" s="39" t="s">
        <v>45</v>
      </c>
      <c r="D35" s="39" t="s">
        <v>35</v>
      </c>
      <c r="E35" s="40" t="s">
        <v>61</v>
      </c>
      <c r="F35" s="41">
        <f aca="true" t="shared" si="1" ref="F35:F42">G35+H35</f>
        <v>106.1</v>
      </c>
      <c r="G35" s="47">
        <v>0</v>
      </c>
      <c r="H35" s="43">
        <v>106.1</v>
      </c>
      <c r="I35" s="29"/>
    </row>
    <row r="36" spans="1:9" ht="14.25">
      <c r="A36" s="30" t="s">
        <v>53</v>
      </c>
      <c r="B36" s="38"/>
      <c r="C36" s="39" t="s">
        <v>45</v>
      </c>
      <c r="D36" s="39" t="s">
        <v>35</v>
      </c>
      <c r="E36" s="40" t="s">
        <v>54</v>
      </c>
      <c r="F36" s="41">
        <f t="shared" si="1"/>
        <v>2175.7</v>
      </c>
      <c r="G36" s="47">
        <v>0</v>
      </c>
      <c r="H36" s="43">
        <v>2175.7</v>
      </c>
      <c r="I36" s="29">
        <v>20.6</v>
      </c>
    </row>
    <row r="37" spans="1:9" ht="14.25">
      <c r="A37" s="30" t="s">
        <v>34</v>
      </c>
      <c r="B37" s="38"/>
      <c r="C37" s="39" t="s">
        <v>45</v>
      </c>
      <c r="D37" s="39" t="s">
        <v>35</v>
      </c>
      <c r="E37" s="40" t="s">
        <v>29</v>
      </c>
      <c r="F37" s="41">
        <f t="shared" si="1"/>
        <v>421.6</v>
      </c>
      <c r="G37" s="47">
        <v>108</v>
      </c>
      <c r="H37" s="43">
        <v>313.6</v>
      </c>
      <c r="I37" s="29"/>
    </row>
    <row r="38" spans="1:9" ht="14.25">
      <c r="A38" s="30" t="s">
        <v>38</v>
      </c>
      <c r="B38" s="38"/>
      <c r="C38" s="39" t="s">
        <v>45</v>
      </c>
      <c r="D38" s="39" t="s">
        <v>35</v>
      </c>
      <c r="E38" s="40" t="s">
        <v>40</v>
      </c>
      <c r="F38" s="41">
        <f t="shared" si="1"/>
        <v>3.2</v>
      </c>
      <c r="G38" s="47"/>
      <c r="H38" s="43">
        <v>3.2</v>
      </c>
      <c r="I38" s="29"/>
    </row>
    <row r="39" spans="1:9" ht="14.25">
      <c r="A39" s="30" t="s">
        <v>55</v>
      </c>
      <c r="B39" s="38"/>
      <c r="C39" s="39" t="s">
        <v>45</v>
      </c>
      <c r="D39" s="39" t="s">
        <v>35</v>
      </c>
      <c r="E39" s="40" t="s">
        <v>56</v>
      </c>
      <c r="F39" s="41">
        <f t="shared" si="1"/>
        <v>333.9</v>
      </c>
      <c r="G39" s="47"/>
      <c r="H39" s="43">
        <v>333.9</v>
      </c>
      <c r="I39" s="29">
        <v>40</v>
      </c>
    </row>
    <row r="40" spans="1:9" ht="14.25">
      <c r="A40" s="30" t="s">
        <v>36</v>
      </c>
      <c r="B40" s="38"/>
      <c r="C40" s="39" t="s">
        <v>45</v>
      </c>
      <c r="D40" s="39" t="s">
        <v>35</v>
      </c>
      <c r="E40" s="40" t="s">
        <v>37</v>
      </c>
      <c r="F40" s="41">
        <f t="shared" si="1"/>
        <v>333.2</v>
      </c>
      <c r="G40" s="47"/>
      <c r="H40" s="43">
        <v>333.2</v>
      </c>
      <c r="I40" s="29">
        <v>9</v>
      </c>
    </row>
    <row r="41" spans="1:9" ht="14.25">
      <c r="A41" s="56" t="s">
        <v>38</v>
      </c>
      <c r="B41" s="57"/>
      <c r="C41" s="58" t="s">
        <v>45</v>
      </c>
      <c r="D41" s="58" t="s">
        <v>62</v>
      </c>
      <c r="E41" s="59" t="s">
        <v>40</v>
      </c>
      <c r="F41" s="41">
        <f t="shared" si="1"/>
        <v>6</v>
      </c>
      <c r="G41" s="47">
        <v>6</v>
      </c>
      <c r="H41" s="43">
        <v>0</v>
      </c>
      <c r="I41" s="29"/>
    </row>
    <row r="42" spans="1:9" ht="14.25">
      <c r="A42" s="56" t="s">
        <v>38</v>
      </c>
      <c r="B42" s="57"/>
      <c r="C42" s="58" t="s">
        <v>45</v>
      </c>
      <c r="D42" s="58" t="s">
        <v>39</v>
      </c>
      <c r="E42" s="59" t="s">
        <v>40</v>
      </c>
      <c r="F42" s="41">
        <f t="shared" si="1"/>
        <v>13.1</v>
      </c>
      <c r="G42" s="47">
        <v>13.1</v>
      </c>
      <c r="H42" s="43">
        <v>0</v>
      </c>
      <c r="I42" s="29"/>
    </row>
    <row r="43" spans="1:9" ht="15">
      <c r="A43" s="60" t="s">
        <v>63</v>
      </c>
      <c r="B43" s="44"/>
      <c r="C43" s="45"/>
      <c r="D43" s="45"/>
      <c r="E43" s="46"/>
      <c r="F43" s="61">
        <f>F26+F32+F41+F42</f>
        <v>3960.2999999999997</v>
      </c>
      <c r="G43" s="62">
        <f>G26+G32+G41+G42</f>
        <v>224.3</v>
      </c>
      <c r="H43" s="63">
        <f>H26+H32+H41+H42</f>
        <v>3735.9999999999995</v>
      </c>
      <c r="I43" s="63">
        <f>I26+I32+I41+I42</f>
        <v>255</v>
      </c>
    </row>
    <row r="44" spans="1:9" ht="14.25">
      <c r="A44" s="30" t="s">
        <v>2</v>
      </c>
      <c r="B44" s="38"/>
      <c r="C44" s="39" t="s">
        <v>64</v>
      </c>
      <c r="D44" s="39" t="s">
        <v>65</v>
      </c>
      <c r="E44" s="40" t="s">
        <v>56</v>
      </c>
      <c r="F44" s="41">
        <f>G44+H44</f>
        <v>0</v>
      </c>
      <c r="G44" s="47">
        <v>0</v>
      </c>
      <c r="H44" s="43"/>
      <c r="I44" s="29">
        <v>0</v>
      </c>
    </row>
    <row r="45" spans="1:9" ht="15.75">
      <c r="A45" s="64" t="s">
        <v>66</v>
      </c>
      <c r="B45" s="65"/>
      <c r="C45" s="66" t="s">
        <v>64</v>
      </c>
      <c r="D45" s="67" t="s">
        <v>65</v>
      </c>
      <c r="E45" s="68" t="s">
        <v>37</v>
      </c>
      <c r="F45" s="69">
        <f>F5+F20</f>
        <v>26950.399999999998</v>
      </c>
      <c r="G45" s="70">
        <f>G5+G20</f>
        <v>23075.6</v>
      </c>
      <c r="H45" s="71">
        <f>H5+H20</f>
        <v>3874.7999999999997</v>
      </c>
      <c r="I45" s="71">
        <f>I5+I20</f>
        <v>3724</v>
      </c>
    </row>
    <row r="46" spans="1:9" ht="12.75">
      <c r="A46" s="2"/>
      <c r="B46" s="72"/>
      <c r="C46" s="72"/>
      <c r="D46" s="72"/>
      <c r="E46" s="73"/>
      <c r="F46" s="2"/>
      <c r="G46" s="72"/>
      <c r="H46" s="74"/>
      <c r="I46" s="75"/>
    </row>
    <row r="47" spans="1:7" ht="12.75">
      <c r="A47" t="s">
        <v>69</v>
      </c>
      <c r="G47">
        <f>ROUND(106356*0.217,0)</f>
        <v>23079</v>
      </c>
    </row>
    <row r="48" ht="12.75">
      <c r="F48" s="1"/>
    </row>
  </sheetData>
  <sheetProtection/>
  <mergeCells count="2">
    <mergeCell ref="F3:H3"/>
    <mergeCell ref="I3:I4"/>
  </mergeCells>
  <printOptions/>
  <pageMargins left="0.24" right="0.16" top="0.25" bottom="0.24" header="0.2" footer="0.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="80" zoomScaleNormal="80" zoomScalePageLayoutView="0" workbookViewId="0" topLeftCell="A124">
      <selection activeCell="G128" sqref="G128"/>
    </sheetView>
  </sheetViews>
  <sheetFormatPr defaultColWidth="9.140625" defaultRowHeight="12.75"/>
  <cols>
    <col min="1" max="1" width="9.57421875" style="0" customWidth="1"/>
    <col min="2" max="2" width="75.140625" style="0" customWidth="1"/>
    <col min="3" max="3" width="6.7109375" style="0" customWidth="1"/>
    <col min="4" max="4" width="9.57421875" style="0" customWidth="1"/>
    <col min="5" max="5" width="14.140625" style="0" customWidth="1"/>
    <col min="6" max="6" width="11.00390625" style="0" customWidth="1"/>
    <col min="7" max="7" width="13.57421875" style="0" customWidth="1"/>
  </cols>
  <sheetData>
    <row r="1" ht="14.25">
      <c r="G1" s="81" t="s">
        <v>71</v>
      </c>
    </row>
    <row r="2" ht="14.25">
      <c r="G2" s="81" t="s">
        <v>72</v>
      </c>
    </row>
    <row r="3" spans="2:7" ht="14.25">
      <c r="B3" s="1"/>
      <c r="D3" t="s">
        <v>415</v>
      </c>
      <c r="G3" s="81" t="s">
        <v>414</v>
      </c>
    </row>
    <row r="4" ht="14.25">
      <c r="G4" s="81"/>
    </row>
    <row r="5" ht="14.25">
      <c r="G5" s="81" t="s">
        <v>71</v>
      </c>
    </row>
    <row r="6" ht="14.25">
      <c r="G6" s="81" t="s">
        <v>72</v>
      </c>
    </row>
    <row r="7" ht="14.25">
      <c r="G7" s="81" t="s">
        <v>411</v>
      </c>
    </row>
    <row r="9" spans="2:7" ht="15.75">
      <c r="B9" s="7"/>
      <c r="C9" s="79"/>
      <c r="F9" s="80"/>
      <c r="G9" s="81"/>
    </row>
    <row r="10" spans="1:7" s="89" customFormat="1" ht="16.5">
      <c r="A10" s="395" t="s">
        <v>368</v>
      </c>
      <c r="B10" s="395"/>
      <c r="C10" s="395"/>
      <c r="D10" s="395"/>
      <c r="E10" s="395"/>
      <c r="F10" s="395"/>
      <c r="G10" s="395"/>
    </row>
    <row r="11" spans="1:7" s="89" customFormat="1" ht="16.5">
      <c r="A11" s="82"/>
      <c r="B11" s="5" t="s">
        <v>405</v>
      </c>
      <c r="C11" s="7"/>
      <c r="D11" s="82"/>
      <c r="E11" s="82"/>
      <c r="F11" s="82"/>
      <c r="G11" s="82"/>
    </row>
    <row r="12" spans="1:7" s="89" customFormat="1" ht="16.5">
      <c r="A12" s="82"/>
      <c r="B12" s="5"/>
      <c r="C12" s="7"/>
      <c r="D12" s="82"/>
      <c r="E12" s="82"/>
      <c r="F12" s="82"/>
      <c r="G12" s="82"/>
    </row>
    <row r="13" spans="1:7" ht="15">
      <c r="A13" s="82"/>
      <c r="B13" s="82"/>
      <c r="C13" s="82"/>
      <c r="D13" s="82"/>
      <c r="E13" s="82"/>
      <c r="F13" s="82"/>
      <c r="G13" s="98" t="s">
        <v>367</v>
      </c>
    </row>
    <row r="14" spans="1:7" ht="12.75" customHeight="1">
      <c r="A14" s="398" t="s">
        <v>74</v>
      </c>
      <c r="B14" s="400" t="s">
        <v>9</v>
      </c>
      <c r="C14" s="402" t="s">
        <v>75</v>
      </c>
      <c r="D14" s="404" t="s">
        <v>383</v>
      </c>
      <c r="E14" s="404" t="s">
        <v>382</v>
      </c>
      <c r="F14" s="406" t="s">
        <v>381</v>
      </c>
      <c r="G14" s="396" t="s">
        <v>79</v>
      </c>
    </row>
    <row r="15" spans="1:7" ht="63" customHeight="1">
      <c r="A15" s="399"/>
      <c r="B15" s="401"/>
      <c r="C15" s="403"/>
      <c r="D15" s="405"/>
      <c r="E15" s="405"/>
      <c r="F15" s="407"/>
      <c r="G15" s="397"/>
    </row>
    <row r="16" spans="1:9" ht="20.25" customHeight="1">
      <c r="A16" s="171" t="s">
        <v>365</v>
      </c>
      <c r="B16" s="176" t="s">
        <v>80</v>
      </c>
      <c r="C16" s="182"/>
      <c r="D16" s="169"/>
      <c r="E16" s="170"/>
      <c r="F16" s="183"/>
      <c r="G16" s="315">
        <f>G18+G21</f>
        <v>6586.7</v>
      </c>
      <c r="I16" s="367"/>
    </row>
    <row r="17" spans="1:10" ht="15.75" customHeight="1">
      <c r="A17" s="172" t="s">
        <v>81</v>
      </c>
      <c r="B17" s="304" t="s">
        <v>82</v>
      </c>
      <c r="C17" s="184">
        <v>924</v>
      </c>
      <c r="D17" s="163">
        <v>100</v>
      </c>
      <c r="E17" s="164"/>
      <c r="F17" s="185"/>
      <c r="G17" s="316">
        <f>G18+G21</f>
        <v>6586.7</v>
      </c>
      <c r="I17" s="367"/>
      <c r="J17" s="367"/>
    </row>
    <row r="18" spans="1:9" ht="34.5" customHeight="1">
      <c r="A18" s="173" t="s">
        <v>83</v>
      </c>
      <c r="B18" s="177" t="s">
        <v>84</v>
      </c>
      <c r="C18" s="186">
        <v>924</v>
      </c>
      <c r="D18" s="161">
        <v>102</v>
      </c>
      <c r="E18" s="162"/>
      <c r="F18" s="187"/>
      <c r="G18" s="317">
        <f>G19</f>
        <v>1380.2</v>
      </c>
      <c r="I18" s="367"/>
    </row>
    <row r="19" spans="1:7" s="198" customFormat="1" ht="21.75" customHeight="1">
      <c r="A19" s="192" t="s">
        <v>85</v>
      </c>
      <c r="B19" s="193" t="s">
        <v>86</v>
      </c>
      <c r="C19" s="194">
        <v>924</v>
      </c>
      <c r="D19" s="195">
        <v>102</v>
      </c>
      <c r="E19" s="196" t="s">
        <v>321</v>
      </c>
      <c r="F19" s="197"/>
      <c r="G19" s="318">
        <f>G20</f>
        <v>1380.2</v>
      </c>
    </row>
    <row r="20" spans="1:7" ht="60.75" customHeight="1">
      <c r="A20" s="174" t="s">
        <v>217</v>
      </c>
      <c r="B20" s="178" t="s">
        <v>88</v>
      </c>
      <c r="C20" s="188">
        <v>924</v>
      </c>
      <c r="D20" s="165">
        <v>102</v>
      </c>
      <c r="E20" s="166" t="s">
        <v>321</v>
      </c>
      <c r="F20" s="189" t="s">
        <v>89</v>
      </c>
      <c r="G20" s="319">
        <v>1380.2</v>
      </c>
    </row>
    <row r="21" spans="1:9" ht="48" customHeight="1">
      <c r="A21" s="209" t="s">
        <v>90</v>
      </c>
      <c r="B21" s="179" t="s">
        <v>91</v>
      </c>
      <c r="C21" s="210">
        <v>924</v>
      </c>
      <c r="D21" s="211">
        <v>103</v>
      </c>
      <c r="E21" s="212"/>
      <c r="F21" s="213"/>
      <c r="G21" s="320">
        <f>G22+G24+G26+G30</f>
        <v>5206.5</v>
      </c>
      <c r="I21" s="367"/>
    </row>
    <row r="22" spans="1:9" ht="32.25" customHeight="1">
      <c r="A22" s="214" t="s">
        <v>92</v>
      </c>
      <c r="B22" s="199" t="s">
        <v>375</v>
      </c>
      <c r="C22" s="200">
        <v>924</v>
      </c>
      <c r="D22" s="201">
        <v>103</v>
      </c>
      <c r="E22" s="202" t="s">
        <v>322</v>
      </c>
      <c r="F22" s="203"/>
      <c r="G22" s="321">
        <f>G23</f>
        <v>2637</v>
      </c>
      <c r="I22" s="367"/>
    </row>
    <row r="23" spans="1:9" ht="61.5" customHeight="1">
      <c r="A23" s="215" t="s">
        <v>94</v>
      </c>
      <c r="B23" s="216" t="s">
        <v>88</v>
      </c>
      <c r="C23" s="205">
        <v>924</v>
      </c>
      <c r="D23" s="206">
        <v>103</v>
      </c>
      <c r="E23" s="217" t="s">
        <v>322</v>
      </c>
      <c r="F23" s="218" t="s">
        <v>89</v>
      </c>
      <c r="G23" s="322">
        <v>2637</v>
      </c>
      <c r="I23" s="367"/>
    </row>
    <row r="24" spans="1:7" ht="30.75" customHeight="1">
      <c r="A24" s="214" t="s">
        <v>95</v>
      </c>
      <c r="B24" s="199" t="s">
        <v>376</v>
      </c>
      <c r="C24" s="200">
        <v>924</v>
      </c>
      <c r="D24" s="201">
        <v>103</v>
      </c>
      <c r="E24" s="202" t="s">
        <v>323</v>
      </c>
      <c r="F24" s="203"/>
      <c r="G24" s="321">
        <f>G25</f>
        <v>246.2</v>
      </c>
    </row>
    <row r="25" spans="1:7" ht="63" customHeight="1">
      <c r="A25" s="215" t="s">
        <v>97</v>
      </c>
      <c r="B25" s="216" t="s">
        <v>88</v>
      </c>
      <c r="C25" s="205">
        <v>924</v>
      </c>
      <c r="D25" s="206">
        <v>103</v>
      </c>
      <c r="E25" s="217" t="s">
        <v>323</v>
      </c>
      <c r="F25" s="218" t="s">
        <v>89</v>
      </c>
      <c r="G25" s="322">
        <v>246.2</v>
      </c>
    </row>
    <row r="26" spans="1:9" ht="29.25" customHeight="1">
      <c r="A26" s="219" t="s">
        <v>98</v>
      </c>
      <c r="B26" s="220" t="s">
        <v>377</v>
      </c>
      <c r="C26" s="221">
        <v>924</v>
      </c>
      <c r="D26" s="222">
        <v>103</v>
      </c>
      <c r="E26" s="223" t="s">
        <v>320</v>
      </c>
      <c r="F26" s="224"/>
      <c r="G26" s="323">
        <f>G27+G28+G29</f>
        <v>2227.2999999999997</v>
      </c>
      <c r="I26" s="367"/>
    </row>
    <row r="27" spans="1:7" ht="60" customHeight="1">
      <c r="A27" s="225" t="s">
        <v>100</v>
      </c>
      <c r="B27" s="226" t="s">
        <v>88</v>
      </c>
      <c r="C27" s="227">
        <v>924</v>
      </c>
      <c r="D27" s="228">
        <v>103</v>
      </c>
      <c r="E27" s="229" t="s">
        <v>320</v>
      </c>
      <c r="F27" s="230" t="s">
        <v>89</v>
      </c>
      <c r="G27" s="324">
        <v>1235.2</v>
      </c>
    </row>
    <row r="28" spans="1:7" ht="30.75" customHeight="1">
      <c r="A28" s="225" t="s">
        <v>101</v>
      </c>
      <c r="B28" s="226" t="s">
        <v>403</v>
      </c>
      <c r="C28" s="227">
        <v>924</v>
      </c>
      <c r="D28" s="228">
        <v>103</v>
      </c>
      <c r="E28" s="229" t="s">
        <v>320</v>
      </c>
      <c r="F28" s="230" t="s">
        <v>103</v>
      </c>
      <c r="G28" s="324">
        <v>992</v>
      </c>
    </row>
    <row r="29" spans="1:7" ht="17.25" customHeight="1">
      <c r="A29" s="231" t="s">
        <v>104</v>
      </c>
      <c r="B29" s="232" t="s">
        <v>105</v>
      </c>
      <c r="C29" s="233">
        <v>924</v>
      </c>
      <c r="D29" s="234">
        <v>103</v>
      </c>
      <c r="E29" s="235" t="s">
        <v>320</v>
      </c>
      <c r="F29" s="236" t="s">
        <v>106</v>
      </c>
      <c r="G29" s="325">
        <v>0.1</v>
      </c>
    </row>
    <row r="30" spans="1:7" ht="45.75" customHeight="1">
      <c r="A30" s="214" t="s">
        <v>353</v>
      </c>
      <c r="B30" s="199" t="s">
        <v>145</v>
      </c>
      <c r="C30" s="200">
        <v>924</v>
      </c>
      <c r="D30" s="201">
        <v>103</v>
      </c>
      <c r="E30" s="202" t="s">
        <v>324</v>
      </c>
      <c r="F30" s="203"/>
      <c r="G30" s="321">
        <f>G31</f>
        <v>96</v>
      </c>
    </row>
    <row r="31" spans="1:7" ht="19.5" customHeight="1">
      <c r="A31" s="215" t="s">
        <v>354</v>
      </c>
      <c r="B31" s="204" t="s">
        <v>105</v>
      </c>
      <c r="C31" s="205">
        <v>924</v>
      </c>
      <c r="D31" s="206">
        <v>103</v>
      </c>
      <c r="E31" s="207" t="s">
        <v>324</v>
      </c>
      <c r="F31" s="208" t="s">
        <v>106</v>
      </c>
      <c r="G31" s="322">
        <v>96</v>
      </c>
    </row>
    <row r="32" spans="1:7" ht="24" customHeight="1">
      <c r="A32" s="237" t="s">
        <v>366</v>
      </c>
      <c r="B32" s="305" t="s">
        <v>107</v>
      </c>
      <c r="C32" s="238"/>
      <c r="D32" s="239"/>
      <c r="E32" s="240"/>
      <c r="F32" s="241"/>
      <c r="G32" s="326">
        <f>G33+G65+G72+G94+G98+G117+G129+G133</f>
        <v>150048.6</v>
      </c>
    </row>
    <row r="33" spans="1:7" ht="20.25" customHeight="1">
      <c r="A33" s="242" t="s">
        <v>81</v>
      </c>
      <c r="B33" s="306" t="s">
        <v>82</v>
      </c>
      <c r="C33" s="243">
        <v>969</v>
      </c>
      <c r="D33" s="244">
        <v>100</v>
      </c>
      <c r="E33" s="245"/>
      <c r="F33" s="246"/>
      <c r="G33" s="327">
        <f>G34+G45+G48</f>
        <v>34035</v>
      </c>
    </row>
    <row r="34" spans="1:7" ht="48" customHeight="1">
      <c r="A34" s="247" t="s">
        <v>83</v>
      </c>
      <c r="B34" s="180" t="s">
        <v>108</v>
      </c>
      <c r="C34" s="248">
        <v>969</v>
      </c>
      <c r="D34" s="249">
        <v>104</v>
      </c>
      <c r="E34" s="250"/>
      <c r="F34" s="251"/>
      <c r="G34" s="328">
        <f>G35+G37+G42</f>
        <v>33515.7</v>
      </c>
    </row>
    <row r="35" spans="1:7" s="77" customFormat="1" ht="32.25" customHeight="1">
      <c r="A35" s="214" t="s">
        <v>85</v>
      </c>
      <c r="B35" s="199" t="s">
        <v>370</v>
      </c>
      <c r="C35" s="200">
        <v>969</v>
      </c>
      <c r="D35" s="201">
        <v>104</v>
      </c>
      <c r="E35" s="202" t="s">
        <v>325</v>
      </c>
      <c r="F35" s="203"/>
      <c r="G35" s="321">
        <f>G36</f>
        <v>1621</v>
      </c>
    </row>
    <row r="36" spans="1:7" ht="58.5" customHeight="1">
      <c r="A36" s="215" t="s">
        <v>217</v>
      </c>
      <c r="B36" s="216" t="s">
        <v>88</v>
      </c>
      <c r="C36" s="205">
        <v>969</v>
      </c>
      <c r="D36" s="206">
        <v>104</v>
      </c>
      <c r="E36" s="217" t="s">
        <v>325</v>
      </c>
      <c r="F36" s="218" t="s">
        <v>89</v>
      </c>
      <c r="G36" s="322">
        <v>1621</v>
      </c>
    </row>
    <row r="37" spans="1:7" s="77" customFormat="1" ht="45.75" customHeight="1">
      <c r="A37" s="219" t="s">
        <v>224</v>
      </c>
      <c r="B37" s="220" t="s">
        <v>371</v>
      </c>
      <c r="C37" s="221">
        <v>969</v>
      </c>
      <c r="D37" s="222">
        <v>104</v>
      </c>
      <c r="E37" s="223" t="s">
        <v>326</v>
      </c>
      <c r="F37" s="252"/>
      <c r="G37" s="323">
        <f>G38+G39+G41+G40</f>
        <v>27281.899999999998</v>
      </c>
    </row>
    <row r="38" spans="1:12" ht="60" customHeight="1">
      <c r="A38" s="225" t="s">
        <v>225</v>
      </c>
      <c r="B38" s="226" t="s">
        <v>88</v>
      </c>
      <c r="C38" s="227">
        <v>969</v>
      </c>
      <c r="D38" s="228">
        <v>104</v>
      </c>
      <c r="E38" s="229" t="s">
        <v>326</v>
      </c>
      <c r="F38" s="230" t="s">
        <v>89</v>
      </c>
      <c r="G38" s="352">
        <v>22520.3</v>
      </c>
      <c r="L38" t="s">
        <v>413</v>
      </c>
    </row>
    <row r="39" spans="1:7" ht="31.5" customHeight="1">
      <c r="A39" s="225" t="s">
        <v>226</v>
      </c>
      <c r="B39" s="226" t="s">
        <v>403</v>
      </c>
      <c r="C39" s="227">
        <v>969</v>
      </c>
      <c r="D39" s="228">
        <v>104</v>
      </c>
      <c r="E39" s="229" t="s">
        <v>326</v>
      </c>
      <c r="F39" s="230" t="s">
        <v>103</v>
      </c>
      <c r="G39" s="324">
        <v>4736.3</v>
      </c>
    </row>
    <row r="40" spans="1:7" ht="14.25">
      <c r="A40" s="385" t="s">
        <v>227</v>
      </c>
      <c r="B40" s="232" t="s">
        <v>135</v>
      </c>
      <c r="C40" s="227">
        <v>969</v>
      </c>
      <c r="D40" s="228">
        <v>104</v>
      </c>
      <c r="E40" s="229" t="s">
        <v>326</v>
      </c>
      <c r="F40" s="236" t="s">
        <v>136</v>
      </c>
      <c r="G40" s="325">
        <v>4.3</v>
      </c>
    </row>
    <row r="41" spans="1:7" ht="20.25" customHeight="1">
      <c r="A41" s="384" t="s">
        <v>412</v>
      </c>
      <c r="B41" s="216" t="s">
        <v>105</v>
      </c>
      <c r="C41" s="205">
        <v>969</v>
      </c>
      <c r="D41" s="206">
        <v>104</v>
      </c>
      <c r="E41" s="217" t="s">
        <v>326</v>
      </c>
      <c r="F41" s="218" t="s">
        <v>106</v>
      </c>
      <c r="G41" s="322">
        <f>14.2+3.5+3.3</f>
        <v>21</v>
      </c>
    </row>
    <row r="42" spans="1:7" ht="47.25" customHeight="1">
      <c r="A42" s="358" t="s">
        <v>218</v>
      </c>
      <c r="B42" s="199" t="s">
        <v>372</v>
      </c>
      <c r="C42" s="200">
        <v>969</v>
      </c>
      <c r="D42" s="201">
        <v>104</v>
      </c>
      <c r="E42" s="202" t="s">
        <v>359</v>
      </c>
      <c r="F42" s="203"/>
      <c r="G42" s="321">
        <f>G43+G44</f>
        <v>4612.8</v>
      </c>
    </row>
    <row r="43" spans="1:7" ht="60.75" customHeight="1">
      <c r="A43" s="344" t="s">
        <v>228</v>
      </c>
      <c r="B43" s="353" t="s">
        <v>88</v>
      </c>
      <c r="C43" s="357">
        <v>969</v>
      </c>
      <c r="D43" s="354">
        <v>104</v>
      </c>
      <c r="E43" s="355" t="s">
        <v>359</v>
      </c>
      <c r="F43" s="356" t="s">
        <v>89</v>
      </c>
      <c r="G43" s="366">
        <v>4259.3</v>
      </c>
    </row>
    <row r="44" spans="1:7" ht="30" customHeight="1">
      <c r="A44" s="215" t="s">
        <v>392</v>
      </c>
      <c r="B44" s="216" t="s">
        <v>403</v>
      </c>
      <c r="C44" s="205">
        <v>969</v>
      </c>
      <c r="D44" s="206">
        <v>104</v>
      </c>
      <c r="E44" s="217" t="s">
        <v>359</v>
      </c>
      <c r="F44" s="218" t="s">
        <v>103</v>
      </c>
      <c r="G44" s="322">
        <v>353.5</v>
      </c>
    </row>
    <row r="45" spans="1:7" ht="17.25" customHeight="1">
      <c r="A45" s="303" t="s">
        <v>90</v>
      </c>
      <c r="B45" s="255" t="s">
        <v>3</v>
      </c>
      <c r="C45" s="256">
        <v>969</v>
      </c>
      <c r="D45" s="257">
        <v>111</v>
      </c>
      <c r="E45" s="254"/>
      <c r="F45" s="258"/>
      <c r="G45" s="331">
        <f>G46</f>
        <v>10</v>
      </c>
    </row>
    <row r="46" spans="1:7" s="77" customFormat="1" ht="20.25" customHeight="1">
      <c r="A46" s="253" t="s">
        <v>92</v>
      </c>
      <c r="B46" s="307" t="s">
        <v>175</v>
      </c>
      <c r="C46" s="259">
        <v>969</v>
      </c>
      <c r="D46" s="260">
        <v>111</v>
      </c>
      <c r="E46" s="261" t="s">
        <v>327</v>
      </c>
      <c r="F46" s="262"/>
      <c r="G46" s="332">
        <f>G47</f>
        <v>10</v>
      </c>
    </row>
    <row r="47" spans="1:7" ht="21" customHeight="1">
      <c r="A47" s="215" t="s">
        <v>94</v>
      </c>
      <c r="B47" s="216" t="s">
        <v>105</v>
      </c>
      <c r="C47" s="263">
        <v>969</v>
      </c>
      <c r="D47" s="206">
        <v>111</v>
      </c>
      <c r="E47" s="217" t="s">
        <v>327</v>
      </c>
      <c r="F47" s="218" t="s">
        <v>106</v>
      </c>
      <c r="G47" s="333">
        <v>10</v>
      </c>
    </row>
    <row r="48" spans="1:7" ht="21.75" customHeight="1">
      <c r="A48" s="242" t="s">
        <v>219</v>
      </c>
      <c r="B48" s="308" t="s">
        <v>4</v>
      </c>
      <c r="C48" s="270">
        <v>969</v>
      </c>
      <c r="D48" s="244">
        <v>113</v>
      </c>
      <c r="E48" s="245"/>
      <c r="F48" s="271"/>
      <c r="G48" s="334">
        <f>G49+G51+G53+G55+G57+G59+G61+G63</f>
        <v>509.3000000000001</v>
      </c>
    </row>
    <row r="49" spans="1:7" ht="37.5" customHeight="1">
      <c r="A49" s="386" t="s">
        <v>144</v>
      </c>
      <c r="B49" s="369" t="s">
        <v>110</v>
      </c>
      <c r="C49" s="370">
        <v>969</v>
      </c>
      <c r="D49" s="371">
        <v>113</v>
      </c>
      <c r="E49" s="372" t="s">
        <v>384</v>
      </c>
      <c r="F49" s="373"/>
      <c r="G49" s="374">
        <f>G50</f>
        <v>166</v>
      </c>
    </row>
    <row r="50" spans="1:7" ht="33.75" customHeight="1">
      <c r="A50" s="215" t="s">
        <v>146</v>
      </c>
      <c r="B50" s="216" t="s">
        <v>403</v>
      </c>
      <c r="C50" s="263">
        <v>969</v>
      </c>
      <c r="D50" s="206">
        <v>113</v>
      </c>
      <c r="E50" s="375" t="s">
        <v>384</v>
      </c>
      <c r="F50" s="218" t="s">
        <v>103</v>
      </c>
      <c r="G50" s="376">
        <f>100+66</f>
        <v>166</v>
      </c>
    </row>
    <row r="51" spans="1:7" s="77" customFormat="1" ht="32.25" customHeight="1">
      <c r="A51" s="219" t="s">
        <v>220</v>
      </c>
      <c r="B51" s="220" t="s">
        <v>328</v>
      </c>
      <c r="C51" s="266">
        <v>969</v>
      </c>
      <c r="D51" s="222">
        <v>113</v>
      </c>
      <c r="E51" s="223" t="s">
        <v>329</v>
      </c>
      <c r="F51" s="224"/>
      <c r="G51" s="323">
        <f>G52</f>
        <v>320</v>
      </c>
    </row>
    <row r="52" spans="1:7" ht="30.75" customHeight="1">
      <c r="A52" s="348" t="s">
        <v>221</v>
      </c>
      <c r="B52" s="216" t="s">
        <v>403</v>
      </c>
      <c r="C52" s="272">
        <v>969</v>
      </c>
      <c r="D52" s="228">
        <v>113</v>
      </c>
      <c r="E52" s="229" t="s">
        <v>329</v>
      </c>
      <c r="F52" s="230" t="s">
        <v>103</v>
      </c>
      <c r="G52" s="330">
        <v>320</v>
      </c>
    </row>
    <row r="53" spans="1:7" ht="39" customHeight="1">
      <c r="A53" s="344" t="s">
        <v>222</v>
      </c>
      <c r="B53" s="199" t="s">
        <v>173</v>
      </c>
      <c r="C53" s="200">
        <v>969</v>
      </c>
      <c r="D53" s="201">
        <v>113</v>
      </c>
      <c r="E53" s="202" t="s">
        <v>362</v>
      </c>
      <c r="F53" s="203"/>
      <c r="G53" s="321">
        <f>G54</f>
        <v>7.8</v>
      </c>
    </row>
    <row r="54" spans="1:7" ht="30.75" customHeight="1">
      <c r="A54" s="348" t="s">
        <v>223</v>
      </c>
      <c r="B54" s="226" t="s">
        <v>403</v>
      </c>
      <c r="C54" s="205">
        <v>969</v>
      </c>
      <c r="D54" s="206">
        <v>113</v>
      </c>
      <c r="E54" s="217" t="s">
        <v>362</v>
      </c>
      <c r="F54" s="218" t="s">
        <v>103</v>
      </c>
      <c r="G54" s="322">
        <v>7.8</v>
      </c>
    </row>
    <row r="55" spans="1:7" ht="50.25" customHeight="1">
      <c r="A55" s="219" t="s">
        <v>229</v>
      </c>
      <c r="B55" s="199" t="s">
        <v>199</v>
      </c>
      <c r="C55" s="265">
        <v>969</v>
      </c>
      <c r="D55" s="201">
        <v>113</v>
      </c>
      <c r="E55" s="202" t="s">
        <v>339</v>
      </c>
      <c r="F55" s="203"/>
      <c r="G55" s="323">
        <f>G56</f>
        <v>3.1</v>
      </c>
    </row>
    <row r="56" spans="1:7" ht="30.75" customHeight="1">
      <c r="A56" s="215" t="s">
        <v>230</v>
      </c>
      <c r="B56" s="216" t="s">
        <v>403</v>
      </c>
      <c r="C56" s="263">
        <v>969</v>
      </c>
      <c r="D56" s="206">
        <v>113</v>
      </c>
      <c r="E56" s="217" t="s">
        <v>339</v>
      </c>
      <c r="F56" s="218" t="s">
        <v>103</v>
      </c>
      <c r="G56" s="333">
        <v>3.1</v>
      </c>
    </row>
    <row r="57" spans="1:7" s="77" customFormat="1" ht="46.5" customHeight="1">
      <c r="A57" s="219" t="s">
        <v>231</v>
      </c>
      <c r="B57" s="220" t="s">
        <v>340</v>
      </c>
      <c r="C57" s="221">
        <v>969</v>
      </c>
      <c r="D57" s="222">
        <v>113</v>
      </c>
      <c r="E57" s="223" t="s">
        <v>341</v>
      </c>
      <c r="F57" s="224"/>
      <c r="G57" s="323">
        <f>G58</f>
        <v>3.1</v>
      </c>
    </row>
    <row r="58" spans="1:7" ht="31.5" customHeight="1">
      <c r="A58" s="349" t="s">
        <v>348</v>
      </c>
      <c r="B58" s="226" t="s">
        <v>403</v>
      </c>
      <c r="C58" s="267">
        <v>969</v>
      </c>
      <c r="D58" s="234">
        <v>113</v>
      </c>
      <c r="E58" s="268" t="s">
        <v>341</v>
      </c>
      <c r="F58" s="236" t="s">
        <v>103</v>
      </c>
      <c r="G58" s="335">
        <v>3.1</v>
      </c>
    </row>
    <row r="59" spans="1:7" s="157" customFormat="1" ht="50.25" customHeight="1">
      <c r="A59" s="350" t="s">
        <v>350</v>
      </c>
      <c r="B59" s="378" t="s">
        <v>409</v>
      </c>
      <c r="C59" s="265">
        <v>969</v>
      </c>
      <c r="D59" s="201">
        <v>113</v>
      </c>
      <c r="E59" s="202" t="s">
        <v>342</v>
      </c>
      <c r="F59" s="203"/>
      <c r="G59" s="321">
        <f>G60</f>
        <v>3.1</v>
      </c>
    </row>
    <row r="60" spans="1:7" ht="30" customHeight="1">
      <c r="A60" s="231" t="s">
        <v>349</v>
      </c>
      <c r="B60" s="216" t="s">
        <v>403</v>
      </c>
      <c r="C60" s="263">
        <v>969</v>
      </c>
      <c r="D60" s="206">
        <v>113</v>
      </c>
      <c r="E60" s="217" t="s">
        <v>342</v>
      </c>
      <c r="F60" s="218" t="s">
        <v>103</v>
      </c>
      <c r="G60" s="333">
        <v>3.1</v>
      </c>
    </row>
    <row r="61" spans="1:7" ht="60" customHeight="1">
      <c r="A61" s="214" t="s">
        <v>388</v>
      </c>
      <c r="B61" s="220" t="s">
        <v>355</v>
      </c>
      <c r="C61" s="266">
        <v>969</v>
      </c>
      <c r="D61" s="222">
        <v>113</v>
      </c>
      <c r="E61" s="223" t="s">
        <v>343</v>
      </c>
      <c r="F61" s="224"/>
      <c r="G61" s="323">
        <f>G62</f>
        <v>3.1</v>
      </c>
    </row>
    <row r="62" spans="1:7" ht="29.25" customHeight="1">
      <c r="A62" s="215" t="s">
        <v>389</v>
      </c>
      <c r="B62" s="226" t="s">
        <v>403</v>
      </c>
      <c r="C62" s="267">
        <v>969</v>
      </c>
      <c r="D62" s="234">
        <v>113</v>
      </c>
      <c r="E62" s="235" t="s">
        <v>343</v>
      </c>
      <c r="F62" s="236" t="s">
        <v>103</v>
      </c>
      <c r="G62" s="335">
        <v>3.1</v>
      </c>
    </row>
    <row r="63" spans="1:7" ht="101.25" customHeight="1">
      <c r="A63" s="219" t="s">
        <v>390</v>
      </c>
      <c r="B63" s="199" t="s">
        <v>380</v>
      </c>
      <c r="C63" s="265">
        <v>969</v>
      </c>
      <c r="D63" s="201">
        <v>113</v>
      </c>
      <c r="E63" s="202" t="s">
        <v>374</v>
      </c>
      <c r="F63" s="203"/>
      <c r="G63" s="321">
        <f>G64</f>
        <v>3.1</v>
      </c>
    </row>
    <row r="64" spans="1:7" ht="30" customHeight="1">
      <c r="A64" s="231" t="s">
        <v>391</v>
      </c>
      <c r="B64" s="226" t="s">
        <v>403</v>
      </c>
      <c r="C64" s="263">
        <v>969</v>
      </c>
      <c r="D64" s="206">
        <v>113</v>
      </c>
      <c r="E64" s="217" t="s">
        <v>374</v>
      </c>
      <c r="F64" s="218" t="s">
        <v>103</v>
      </c>
      <c r="G64" s="333">
        <v>3.1</v>
      </c>
    </row>
    <row r="65" spans="1:7" s="8" customFormat="1" ht="21.75" customHeight="1">
      <c r="A65" s="242" t="s">
        <v>155</v>
      </c>
      <c r="B65" s="269" t="s">
        <v>113</v>
      </c>
      <c r="C65" s="270">
        <v>969</v>
      </c>
      <c r="D65" s="244">
        <v>400</v>
      </c>
      <c r="E65" s="245"/>
      <c r="F65" s="271"/>
      <c r="G65" s="334">
        <f>G66+G69</f>
        <v>170.7</v>
      </c>
    </row>
    <row r="66" spans="1:7" s="8" customFormat="1" ht="21" customHeight="1">
      <c r="A66" s="273" t="s">
        <v>156</v>
      </c>
      <c r="B66" s="177" t="s">
        <v>114</v>
      </c>
      <c r="C66" s="274">
        <v>969</v>
      </c>
      <c r="D66" s="275">
        <v>401</v>
      </c>
      <c r="E66" s="276"/>
      <c r="F66" s="277"/>
      <c r="G66" s="336">
        <f>G67</f>
        <v>167.6</v>
      </c>
    </row>
    <row r="67" spans="1:7" s="82" customFormat="1" ht="45.75" customHeight="1">
      <c r="A67" s="253" t="s">
        <v>157</v>
      </c>
      <c r="B67" s="278" t="s">
        <v>378</v>
      </c>
      <c r="C67" s="259">
        <v>969</v>
      </c>
      <c r="D67" s="260">
        <v>401</v>
      </c>
      <c r="E67" s="261" t="s">
        <v>369</v>
      </c>
      <c r="F67" s="262"/>
      <c r="G67" s="332">
        <f>G68</f>
        <v>167.6</v>
      </c>
    </row>
    <row r="68" spans="1:7" s="82" customFormat="1" ht="30.75" customHeight="1">
      <c r="A68" s="231" t="s">
        <v>158</v>
      </c>
      <c r="B68" s="232" t="s">
        <v>387</v>
      </c>
      <c r="C68" s="267">
        <v>969</v>
      </c>
      <c r="D68" s="234">
        <v>401</v>
      </c>
      <c r="E68" s="235" t="s">
        <v>369</v>
      </c>
      <c r="F68" s="236" t="s">
        <v>386</v>
      </c>
      <c r="G68" s="335">
        <v>167.6</v>
      </c>
    </row>
    <row r="69" spans="1:7" s="7" customFormat="1" ht="22.5" customHeight="1">
      <c r="A69" s="242" t="s">
        <v>417</v>
      </c>
      <c r="B69" s="269" t="s">
        <v>319</v>
      </c>
      <c r="C69" s="270">
        <v>969</v>
      </c>
      <c r="D69" s="244">
        <v>412</v>
      </c>
      <c r="E69" s="279"/>
      <c r="F69" s="271"/>
      <c r="G69" s="334">
        <f>G70</f>
        <v>3.1</v>
      </c>
    </row>
    <row r="70" spans="1:7" s="82" customFormat="1" ht="30" customHeight="1">
      <c r="A70" s="219" t="s">
        <v>418</v>
      </c>
      <c r="B70" s="220" t="s">
        <v>317</v>
      </c>
      <c r="C70" s="266">
        <v>969</v>
      </c>
      <c r="D70" s="222">
        <v>412</v>
      </c>
      <c r="E70" s="223" t="s">
        <v>330</v>
      </c>
      <c r="F70" s="224"/>
      <c r="G70" s="323">
        <f>G71</f>
        <v>3.1</v>
      </c>
    </row>
    <row r="71" spans="1:7" s="82" customFormat="1" ht="27" customHeight="1">
      <c r="A71" s="231" t="s">
        <v>419</v>
      </c>
      <c r="B71" s="226" t="s">
        <v>403</v>
      </c>
      <c r="C71" s="267">
        <v>969</v>
      </c>
      <c r="D71" s="234">
        <v>412</v>
      </c>
      <c r="E71" s="235" t="s">
        <v>330</v>
      </c>
      <c r="F71" s="236" t="s">
        <v>103</v>
      </c>
      <c r="G71" s="335">
        <v>3.1</v>
      </c>
    </row>
    <row r="72" spans="1:7" s="82" customFormat="1" ht="22.5" customHeight="1">
      <c r="A72" s="242" t="s">
        <v>233</v>
      </c>
      <c r="B72" s="269" t="s">
        <v>116</v>
      </c>
      <c r="C72" s="270">
        <v>969</v>
      </c>
      <c r="D72" s="244">
        <v>500</v>
      </c>
      <c r="E72" s="245"/>
      <c r="F72" s="271"/>
      <c r="G72" s="334">
        <f>G73</f>
        <v>82429.70000000001</v>
      </c>
    </row>
    <row r="73" spans="1:7" s="8" customFormat="1" ht="19.5" customHeight="1">
      <c r="A73" s="280" t="s">
        <v>234</v>
      </c>
      <c r="B73" s="180" t="s">
        <v>5</v>
      </c>
      <c r="C73" s="264">
        <v>969</v>
      </c>
      <c r="D73" s="249">
        <v>503</v>
      </c>
      <c r="E73" s="281"/>
      <c r="F73" s="251"/>
      <c r="G73" s="337">
        <f>G74+G76+G80+G82+G86+G88+G90+G92+G84+G78</f>
        <v>82429.70000000001</v>
      </c>
    </row>
    <row r="74" spans="1:7" s="77" customFormat="1" ht="72.75" customHeight="1">
      <c r="A74" s="282" t="s">
        <v>235</v>
      </c>
      <c r="B74" s="199" t="s">
        <v>395</v>
      </c>
      <c r="C74" s="265">
        <v>969</v>
      </c>
      <c r="D74" s="201">
        <v>503</v>
      </c>
      <c r="E74" s="202" t="s">
        <v>356</v>
      </c>
      <c r="F74" s="203"/>
      <c r="G74" s="321">
        <f>G75</f>
        <v>47292</v>
      </c>
    </row>
    <row r="75" spans="1:7" ht="27" customHeight="1">
      <c r="A75" s="283" t="s">
        <v>236</v>
      </c>
      <c r="B75" s="226" t="s">
        <v>403</v>
      </c>
      <c r="C75" s="267">
        <v>969</v>
      </c>
      <c r="D75" s="234">
        <v>503</v>
      </c>
      <c r="E75" s="235" t="s">
        <v>356</v>
      </c>
      <c r="F75" s="236" t="s">
        <v>103</v>
      </c>
      <c r="G75" s="335">
        <v>47292</v>
      </c>
    </row>
    <row r="76" spans="1:7" s="77" customFormat="1" ht="28.5">
      <c r="A76" s="282" t="s">
        <v>420</v>
      </c>
      <c r="B76" s="199" t="s">
        <v>406</v>
      </c>
      <c r="C76" s="265">
        <v>969</v>
      </c>
      <c r="D76" s="201">
        <v>503</v>
      </c>
      <c r="E76" s="202" t="s">
        <v>331</v>
      </c>
      <c r="F76" s="203"/>
      <c r="G76" s="321">
        <f>G77</f>
        <v>4983.3</v>
      </c>
    </row>
    <row r="77" spans="1:7" ht="30.75" customHeight="1">
      <c r="A77" s="284" t="s">
        <v>421</v>
      </c>
      <c r="B77" s="232" t="s">
        <v>403</v>
      </c>
      <c r="C77" s="263">
        <v>969</v>
      </c>
      <c r="D77" s="206">
        <v>503</v>
      </c>
      <c r="E77" s="217" t="s">
        <v>331</v>
      </c>
      <c r="F77" s="218" t="s">
        <v>103</v>
      </c>
      <c r="G77" s="333">
        <v>4983.3</v>
      </c>
    </row>
    <row r="78" spans="1:7" ht="57">
      <c r="A78" s="282" t="s">
        <v>422</v>
      </c>
      <c r="B78" s="199" t="s">
        <v>408</v>
      </c>
      <c r="C78" s="265">
        <v>969</v>
      </c>
      <c r="D78" s="201">
        <v>503</v>
      </c>
      <c r="E78" s="202" t="s">
        <v>407</v>
      </c>
      <c r="F78" s="203"/>
      <c r="G78" s="321">
        <f>G79</f>
        <v>597.1</v>
      </c>
    </row>
    <row r="79" spans="1:7" ht="31.5" customHeight="1">
      <c r="A79" s="284" t="s">
        <v>423</v>
      </c>
      <c r="B79" s="232" t="s">
        <v>403</v>
      </c>
      <c r="C79" s="263">
        <v>969</v>
      </c>
      <c r="D79" s="206">
        <v>503</v>
      </c>
      <c r="E79" s="217" t="s">
        <v>407</v>
      </c>
      <c r="F79" s="218" t="s">
        <v>103</v>
      </c>
      <c r="G79" s="333">
        <v>597.1</v>
      </c>
    </row>
    <row r="80" spans="1:7" ht="57.75" customHeight="1">
      <c r="A80" s="282" t="s">
        <v>424</v>
      </c>
      <c r="B80" s="199" t="s">
        <v>396</v>
      </c>
      <c r="C80" s="266">
        <v>969</v>
      </c>
      <c r="D80" s="222">
        <v>503</v>
      </c>
      <c r="E80" s="223" t="s">
        <v>335</v>
      </c>
      <c r="F80" s="224"/>
      <c r="G80" s="323">
        <f>G81</f>
        <v>6466.4</v>
      </c>
    </row>
    <row r="81" spans="1:7" ht="30" customHeight="1">
      <c r="A81" s="284" t="s">
        <v>425</v>
      </c>
      <c r="B81" s="226" t="s">
        <v>403</v>
      </c>
      <c r="C81" s="267">
        <v>969</v>
      </c>
      <c r="D81" s="234">
        <v>503</v>
      </c>
      <c r="E81" s="235" t="s">
        <v>335</v>
      </c>
      <c r="F81" s="236" t="s">
        <v>103</v>
      </c>
      <c r="G81" s="335">
        <v>6466.4</v>
      </c>
    </row>
    <row r="82" spans="1:7" ht="75.75" customHeight="1">
      <c r="A82" s="285" t="s">
        <v>426</v>
      </c>
      <c r="B82" s="199" t="s">
        <v>397</v>
      </c>
      <c r="C82" s="265">
        <v>969</v>
      </c>
      <c r="D82" s="201">
        <v>503</v>
      </c>
      <c r="E82" s="202" t="s">
        <v>336</v>
      </c>
      <c r="F82" s="203"/>
      <c r="G82" s="321">
        <f>G83</f>
        <v>712</v>
      </c>
    </row>
    <row r="83" spans="1:7" ht="31.5" customHeight="1">
      <c r="A83" s="340" t="s">
        <v>427</v>
      </c>
      <c r="B83" s="226" t="s">
        <v>403</v>
      </c>
      <c r="C83" s="263">
        <v>969</v>
      </c>
      <c r="D83" s="206">
        <v>503</v>
      </c>
      <c r="E83" s="217" t="s">
        <v>336</v>
      </c>
      <c r="F83" s="218" t="s">
        <v>103</v>
      </c>
      <c r="G83" s="333">
        <v>712</v>
      </c>
    </row>
    <row r="84" spans="1:7" ht="71.25" customHeight="1">
      <c r="A84" s="285" t="s">
        <v>428</v>
      </c>
      <c r="B84" s="199" t="s">
        <v>399</v>
      </c>
      <c r="C84" s="265">
        <v>969</v>
      </c>
      <c r="D84" s="201">
        <v>503</v>
      </c>
      <c r="E84" s="202" t="s">
        <v>398</v>
      </c>
      <c r="F84" s="203"/>
      <c r="G84" s="321">
        <f>G85</f>
        <v>1408</v>
      </c>
    </row>
    <row r="85" spans="1:7" ht="31.5" customHeight="1">
      <c r="A85" s="340" t="s">
        <v>429</v>
      </c>
      <c r="B85" s="232" t="s">
        <v>403</v>
      </c>
      <c r="C85" s="263">
        <v>969</v>
      </c>
      <c r="D85" s="206">
        <v>503</v>
      </c>
      <c r="E85" s="217" t="s">
        <v>398</v>
      </c>
      <c r="F85" s="218" t="s">
        <v>103</v>
      </c>
      <c r="G85" s="333">
        <v>1408</v>
      </c>
    </row>
    <row r="86" spans="1:7" s="77" customFormat="1" ht="50.25" customHeight="1">
      <c r="A86" s="285" t="s">
        <v>430</v>
      </c>
      <c r="B86" s="199" t="s">
        <v>400</v>
      </c>
      <c r="C86" s="266">
        <v>969</v>
      </c>
      <c r="D86" s="222">
        <v>503</v>
      </c>
      <c r="E86" s="223" t="s">
        <v>332</v>
      </c>
      <c r="F86" s="224"/>
      <c r="G86" s="323">
        <f>G87</f>
        <v>20150.9</v>
      </c>
    </row>
    <row r="87" spans="1:7" ht="28.5" customHeight="1">
      <c r="A87" s="286" t="s">
        <v>431</v>
      </c>
      <c r="B87" s="226" t="s">
        <v>403</v>
      </c>
      <c r="C87" s="272">
        <v>969</v>
      </c>
      <c r="D87" s="228">
        <v>503</v>
      </c>
      <c r="E87" s="229" t="s">
        <v>332</v>
      </c>
      <c r="F87" s="230" t="s">
        <v>103</v>
      </c>
      <c r="G87" s="330">
        <v>20150.9</v>
      </c>
    </row>
    <row r="88" spans="1:7" ht="64.5" customHeight="1">
      <c r="A88" s="285" t="s">
        <v>432</v>
      </c>
      <c r="B88" s="220" t="s">
        <v>434</v>
      </c>
      <c r="C88" s="266">
        <v>969</v>
      </c>
      <c r="D88" s="222">
        <v>503</v>
      </c>
      <c r="E88" s="261" t="s">
        <v>416</v>
      </c>
      <c r="F88" s="224"/>
      <c r="G88" s="323">
        <f>G89</f>
        <v>100</v>
      </c>
    </row>
    <row r="89" spans="1:7" ht="32.25" customHeight="1">
      <c r="A89" s="387" t="s">
        <v>433</v>
      </c>
      <c r="B89" s="353" t="s">
        <v>403</v>
      </c>
      <c r="C89" s="388">
        <v>969</v>
      </c>
      <c r="D89" s="354">
        <v>503</v>
      </c>
      <c r="E89" s="229" t="s">
        <v>416</v>
      </c>
      <c r="F89" s="356" t="s">
        <v>103</v>
      </c>
      <c r="G89" s="389">
        <v>100</v>
      </c>
    </row>
    <row r="90" spans="1:7" s="77" customFormat="1" ht="30.75" customHeight="1">
      <c r="A90" s="285" t="s">
        <v>435</v>
      </c>
      <c r="B90" s="220" t="s">
        <v>401</v>
      </c>
      <c r="C90" s="266">
        <v>969</v>
      </c>
      <c r="D90" s="222">
        <v>503</v>
      </c>
      <c r="E90" s="223" t="s">
        <v>333</v>
      </c>
      <c r="F90" s="224"/>
      <c r="G90" s="323">
        <f>G91</f>
        <v>120</v>
      </c>
    </row>
    <row r="91" spans="1:7" ht="30.75" customHeight="1">
      <c r="A91" s="283" t="s">
        <v>436</v>
      </c>
      <c r="B91" s="226" t="s">
        <v>403</v>
      </c>
      <c r="C91" s="267">
        <v>969</v>
      </c>
      <c r="D91" s="234">
        <v>503</v>
      </c>
      <c r="E91" s="235" t="s">
        <v>333</v>
      </c>
      <c r="F91" s="236" t="s">
        <v>103</v>
      </c>
      <c r="G91" s="335">
        <v>120</v>
      </c>
    </row>
    <row r="92" spans="1:7" s="156" customFormat="1" ht="32.25" customHeight="1">
      <c r="A92" s="285" t="s">
        <v>437</v>
      </c>
      <c r="B92" s="220" t="s">
        <v>124</v>
      </c>
      <c r="C92" s="259">
        <v>969</v>
      </c>
      <c r="D92" s="260">
        <v>503</v>
      </c>
      <c r="E92" s="261" t="s">
        <v>334</v>
      </c>
      <c r="F92" s="262"/>
      <c r="G92" s="332">
        <f>G93</f>
        <v>600</v>
      </c>
    </row>
    <row r="93" spans="1:7" s="158" customFormat="1" ht="32.25" customHeight="1">
      <c r="A93" s="283" t="s">
        <v>438</v>
      </c>
      <c r="B93" s="226" t="s">
        <v>403</v>
      </c>
      <c r="C93" s="267">
        <v>969</v>
      </c>
      <c r="D93" s="234">
        <v>503</v>
      </c>
      <c r="E93" s="235" t="s">
        <v>402</v>
      </c>
      <c r="F93" s="236" t="s">
        <v>103</v>
      </c>
      <c r="G93" s="335">
        <v>600</v>
      </c>
    </row>
    <row r="94" spans="1:7" s="7" customFormat="1" ht="15.75" customHeight="1">
      <c r="A94" s="242" t="s">
        <v>237</v>
      </c>
      <c r="B94" s="269" t="s">
        <v>127</v>
      </c>
      <c r="C94" s="270">
        <v>969</v>
      </c>
      <c r="D94" s="244">
        <v>700</v>
      </c>
      <c r="E94" s="245"/>
      <c r="F94" s="271"/>
      <c r="G94" s="334">
        <f>G95</f>
        <v>31</v>
      </c>
    </row>
    <row r="95" spans="1:7" s="7" customFormat="1" ht="30.75" customHeight="1">
      <c r="A95" s="287" t="s">
        <v>238</v>
      </c>
      <c r="B95" s="177" t="s">
        <v>128</v>
      </c>
      <c r="C95" s="274">
        <v>969</v>
      </c>
      <c r="D95" s="275">
        <v>705</v>
      </c>
      <c r="E95" s="276" t="s">
        <v>337</v>
      </c>
      <c r="F95" s="277"/>
      <c r="G95" s="336">
        <f>G96</f>
        <v>31</v>
      </c>
    </row>
    <row r="96" spans="1:7" s="82" customFormat="1" ht="61.5" customHeight="1">
      <c r="A96" s="253" t="s">
        <v>239</v>
      </c>
      <c r="B96" s="278" t="s">
        <v>373</v>
      </c>
      <c r="C96" s="259">
        <v>969</v>
      </c>
      <c r="D96" s="260">
        <v>705</v>
      </c>
      <c r="E96" s="261" t="s">
        <v>337</v>
      </c>
      <c r="F96" s="288"/>
      <c r="G96" s="332">
        <f>G97</f>
        <v>31</v>
      </c>
    </row>
    <row r="97" spans="1:7" s="82" customFormat="1" ht="30.75" customHeight="1">
      <c r="A97" s="231" t="s">
        <v>240</v>
      </c>
      <c r="B97" s="226" t="s">
        <v>403</v>
      </c>
      <c r="C97" s="267">
        <v>969</v>
      </c>
      <c r="D97" s="289">
        <v>705</v>
      </c>
      <c r="E97" s="235" t="s">
        <v>337</v>
      </c>
      <c r="F97" s="236" t="s">
        <v>103</v>
      </c>
      <c r="G97" s="335">
        <v>31</v>
      </c>
    </row>
    <row r="98" spans="1:7" ht="17.25" customHeight="1">
      <c r="A98" s="242" t="s">
        <v>261</v>
      </c>
      <c r="B98" s="269" t="s">
        <v>130</v>
      </c>
      <c r="C98" s="270">
        <v>969</v>
      </c>
      <c r="D98" s="244">
        <v>800</v>
      </c>
      <c r="E98" s="245"/>
      <c r="F98" s="271"/>
      <c r="G98" s="334">
        <f>G99+G102</f>
        <v>8182.4</v>
      </c>
    </row>
    <row r="99" spans="1:7" s="8" customFormat="1" ht="15">
      <c r="A99" s="273" t="s">
        <v>262</v>
      </c>
      <c r="B99" s="177" t="s">
        <v>131</v>
      </c>
      <c r="C99" s="274">
        <v>969</v>
      </c>
      <c r="D99" s="275">
        <v>801</v>
      </c>
      <c r="E99" s="276"/>
      <c r="F99" s="277"/>
      <c r="G99" s="336">
        <f>G100</f>
        <v>5874.2</v>
      </c>
    </row>
    <row r="100" spans="1:7" s="156" customFormat="1" ht="35.25" customHeight="1">
      <c r="A100" s="253" t="s">
        <v>263</v>
      </c>
      <c r="B100" s="278" t="s">
        <v>379</v>
      </c>
      <c r="C100" s="259">
        <v>969</v>
      </c>
      <c r="D100" s="260">
        <v>801</v>
      </c>
      <c r="E100" s="261" t="s">
        <v>344</v>
      </c>
      <c r="F100" s="262"/>
      <c r="G100" s="332">
        <f>G101</f>
        <v>5874.2</v>
      </c>
    </row>
    <row r="101" spans="1:7" s="158" customFormat="1" ht="27" customHeight="1">
      <c r="A101" s="231" t="s">
        <v>264</v>
      </c>
      <c r="B101" s="226" t="s">
        <v>403</v>
      </c>
      <c r="C101" s="267">
        <v>969</v>
      </c>
      <c r="D101" s="234">
        <v>801</v>
      </c>
      <c r="E101" s="235" t="s">
        <v>344</v>
      </c>
      <c r="F101" s="236" t="s">
        <v>103</v>
      </c>
      <c r="G101" s="335">
        <v>5874.2</v>
      </c>
    </row>
    <row r="102" spans="1:7" s="8" customFormat="1" ht="20.25" customHeight="1">
      <c r="A102" s="242" t="s">
        <v>265</v>
      </c>
      <c r="B102" s="269" t="s">
        <v>351</v>
      </c>
      <c r="C102" s="270">
        <v>969</v>
      </c>
      <c r="D102" s="244">
        <v>804</v>
      </c>
      <c r="E102" s="279"/>
      <c r="F102" s="271"/>
      <c r="G102" s="334">
        <f>G105+G103+G115+G107+G109+G111+G113</f>
        <v>2308.2</v>
      </c>
    </row>
    <row r="103" spans="1:7" s="8" customFormat="1" ht="32.25" customHeight="1">
      <c r="A103" s="214" t="s">
        <v>266</v>
      </c>
      <c r="B103" s="220" t="s">
        <v>150</v>
      </c>
      <c r="C103" s="266">
        <v>969</v>
      </c>
      <c r="D103" s="222">
        <v>804</v>
      </c>
      <c r="E103" s="223" t="s">
        <v>338</v>
      </c>
      <c r="F103" s="224"/>
      <c r="G103" s="341">
        <f>G104</f>
        <v>516.9</v>
      </c>
    </row>
    <row r="104" spans="1:7" s="8" customFormat="1" ht="31.5" customHeight="1">
      <c r="A104" s="231" t="s">
        <v>267</v>
      </c>
      <c r="B104" s="226" t="s">
        <v>403</v>
      </c>
      <c r="C104" s="267">
        <v>969</v>
      </c>
      <c r="D104" s="234">
        <v>804</v>
      </c>
      <c r="E104" s="235" t="s">
        <v>338</v>
      </c>
      <c r="F104" s="236" t="s">
        <v>103</v>
      </c>
      <c r="G104" s="342">
        <f>550.5-33.6</f>
        <v>516.9</v>
      </c>
    </row>
    <row r="105" spans="1:7" s="8" customFormat="1" ht="16.5" customHeight="1">
      <c r="A105" s="351" t="s">
        <v>269</v>
      </c>
      <c r="B105" s="199" t="s">
        <v>364</v>
      </c>
      <c r="C105" s="265">
        <v>969</v>
      </c>
      <c r="D105" s="201">
        <v>804</v>
      </c>
      <c r="E105" s="202" t="s">
        <v>363</v>
      </c>
      <c r="F105" s="203"/>
      <c r="G105" s="321">
        <f>G106</f>
        <v>1152.7</v>
      </c>
    </row>
    <row r="106" spans="1:7" s="8" customFormat="1" ht="27.75" customHeight="1">
      <c r="A106" s="345" t="s">
        <v>270</v>
      </c>
      <c r="B106" s="226" t="s">
        <v>403</v>
      </c>
      <c r="C106" s="267">
        <v>969</v>
      </c>
      <c r="D106" s="234">
        <v>804</v>
      </c>
      <c r="E106" s="235" t="s">
        <v>363</v>
      </c>
      <c r="F106" s="236" t="s">
        <v>103</v>
      </c>
      <c r="G106" s="347">
        <v>1152.7</v>
      </c>
    </row>
    <row r="107" spans="1:7" s="156" customFormat="1" ht="44.25" customHeight="1">
      <c r="A107" s="219" t="s">
        <v>271</v>
      </c>
      <c r="B107" s="199" t="s">
        <v>199</v>
      </c>
      <c r="C107" s="265">
        <v>969</v>
      </c>
      <c r="D107" s="201">
        <v>804</v>
      </c>
      <c r="E107" s="202" t="s">
        <v>339</v>
      </c>
      <c r="F107" s="203"/>
      <c r="G107" s="380">
        <f>G108</f>
        <v>262</v>
      </c>
    </row>
    <row r="108" spans="1:7" ht="28.5" customHeight="1">
      <c r="A108" s="231" t="s">
        <v>272</v>
      </c>
      <c r="B108" s="216" t="s">
        <v>403</v>
      </c>
      <c r="C108" s="263">
        <v>969</v>
      </c>
      <c r="D108" s="206">
        <v>804</v>
      </c>
      <c r="E108" s="217" t="s">
        <v>339</v>
      </c>
      <c r="F108" s="218" t="s">
        <v>103</v>
      </c>
      <c r="G108" s="379">
        <v>262</v>
      </c>
    </row>
    <row r="109" spans="1:7" s="156" customFormat="1" ht="45" customHeight="1">
      <c r="A109" s="214" t="s">
        <v>273</v>
      </c>
      <c r="B109" s="220" t="s">
        <v>340</v>
      </c>
      <c r="C109" s="266">
        <v>969</v>
      </c>
      <c r="D109" s="222">
        <v>804</v>
      </c>
      <c r="E109" s="223" t="s">
        <v>341</v>
      </c>
      <c r="F109" s="224"/>
      <c r="G109" s="383">
        <f>G110</f>
        <v>72</v>
      </c>
    </row>
    <row r="110" spans="1:7" s="158" customFormat="1" ht="28.5">
      <c r="A110" s="215" t="s">
        <v>274</v>
      </c>
      <c r="B110" s="226" t="s">
        <v>403</v>
      </c>
      <c r="C110" s="267">
        <v>969</v>
      </c>
      <c r="D110" s="234">
        <v>804</v>
      </c>
      <c r="E110" s="235" t="s">
        <v>341</v>
      </c>
      <c r="F110" s="236" t="s">
        <v>103</v>
      </c>
      <c r="G110" s="381">
        <v>72</v>
      </c>
    </row>
    <row r="111" spans="1:7" s="158" customFormat="1" ht="50.25" customHeight="1">
      <c r="A111" s="351" t="s">
        <v>439</v>
      </c>
      <c r="B111" s="382" t="s">
        <v>409</v>
      </c>
      <c r="C111" s="265">
        <v>969</v>
      </c>
      <c r="D111" s="201">
        <v>804</v>
      </c>
      <c r="E111" s="202" t="s">
        <v>342</v>
      </c>
      <c r="F111" s="203"/>
      <c r="G111" s="380">
        <f>G112</f>
        <v>105.6</v>
      </c>
    </row>
    <row r="112" spans="1:7" s="158" customFormat="1" ht="26.25" customHeight="1">
      <c r="A112" s="339" t="s">
        <v>440</v>
      </c>
      <c r="B112" s="226" t="s">
        <v>403</v>
      </c>
      <c r="C112" s="263">
        <v>969</v>
      </c>
      <c r="D112" s="206">
        <v>804</v>
      </c>
      <c r="E112" s="217" t="s">
        <v>342</v>
      </c>
      <c r="F112" s="218" t="s">
        <v>103</v>
      </c>
      <c r="G112" s="379">
        <f>72+33.6</f>
        <v>105.6</v>
      </c>
    </row>
    <row r="113" spans="1:12" s="156" customFormat="1" ht="60.75" customHeight="1">
      <c r="A113" s="214" t="s">
        <v>441</v>
      </c>
      <c r="B113" s="199" t="s">
        <v>355</v>
      </c>
      <c r="C113" s="265">
        <v>969</v>
      </c>
      <c r="D113" s="201">
        <v>804</v>
      </c>
      <c r="E113" s="202" t="s">
        <v>343</v>
      </c>
      <c r="F113" s="203"/>
      <c r="G113" s="380">
        <f>G114</f>
        <v>107</v>
      </c>
      <c r="L113" s="377"/>
    </row>
    <row r="114" spans="1:7" s="158" customFormat="1" ht="29.25" customHeight="1">
      <c r="A114" s="215" t="s">
        <v>442</v>
      </c>
      <c r="B114" s="226" t="s">
        <v>403</v>
      </c>
      <c r="C114" s="263">
        <v>969</v>
      </c>
      <c r="D114" s="206">
        <v>804</v>
      </c>
      <c r="E114" s="217" t="s">
        <v>343</v>
      </c>
      <c r="F114" s="218" t="s">
        <v>103</v>
      </c>
      <c r="G114" s="379">
        <v>107</v>
      </c>
    </row>
    <row r="115" spans="1:7" s="8" customFormat="1" ht="100.5" customHeight="1">
      <c r="A115" s="351" t="s">
        <v>443</v>
      </c>
      <c r="B115" s="199" t="s">
        <v>380</v>
      </c>
      <c r="C115" s="265">
        <v>969</v>
      </c>
      <c r="D115" s="201">
        <v>804</v>
      </c>
      <c r="E115" s="202" t="s">
        <v>374</v>
      </c>
      <c r="F115" s="203"/>
      <c r="G115" s="329">
        <f>G116</f>
        <v>92</v>
      </c>
    </row>
    <row r="116" spans="1:7" s="8" customFormat="1" ht="27.75" customHeight="1">
      <c r="A116" s="345" t="s">
        <v>444</v>
      </c>
      <c r="B116" s="226" t="s">
        <v>403</v>
      </c>
      <c r="C116" s="263">
        <v>969</v>
      </c>
      <c r="D116" s="206">
        <v>804</v>
      </c>
      <c r="E116" s="217" t="s">
        <v>374</v>
      </c>
      <c r="F116" s="218" t="s">
        <v>103</v>
      </c>
      <c r="G116" s="347">
        <v>92</v>
      </c>
    </row>
    <row r="117" spans="1:7" ht="19.5" customHeight="1">
      <c r="A117" s="242" t="s">
        <v>275</v>
      </c>
      <c r="B117" s="269" t="s">
        <v>133</v>
      </c>
      <c r="C117" s="243">
        <v>969</v>
      </c>
      <c r="D117" s="244">
        <v>1000</v>
      </c>
      <c r="E117" s="245"/>
      <c r="F117" s="271"/>
      <c r="G117" s="334">
        <f>G118+G121+G124</f>
        <v>24109.8</v>
      </c>
    </row>
    <row r="118" spans="1:7" ht="19.5" customHeight="1">
      <c r="A118" s="339" t="s">
        <v>276</v>
      </c>
      <c r="B118" s="180" t="s">
        <v>393</v>
      </c>
      <c r="C118" s="248"/>
      <c r="D118" s="249">
        <v>1001</v>
      </c>
      <c r="F118" s="251"/>
      <c r="G118" s="360">
        <f>G119</f>
        <v>643.7</v>
      </c>
    </row>
    <row r="119" spans="1:7" ht="36.75" customHeight="1">
      <c r="A119" s="253" t="s">
        <v>277</v>
      </c>
      <c r="B119" s="278" t="s">
        <v>404</v>
      </c>
      <c r="C119" s="292">
        <v>969</v>
      </c>
      <c r="D119" s="260">
        <v>1001</v>
      </c>
      <c r="E119" s="261" t="s">
        <v>385</v>
      </c>
      <c r="F119" s="288"/>
      <c r="G119" s="359">
        <f>G120</f>
        <v>643.7</v>
      </c>
    </row>
    <row r="120" spans="1:7" ht="24" customHeight="1">
      <c r="A120" s="339" t="s">
        <v>278</v>
      </c>
      <c r="B120" s="343" t="s">
        <v>135</v>
      </c>
      <c r="C120" s="361">
        <v>969</v>
      </c>
      <c r="D120" s="362">
        <v>1001</v>
      </c>
      <c r="E120" s="363" t="s">
        <v>385</v>
      </c>
      <c r="F120" s="364" t="s">
        <v>136</v>
      </c>
      <c r="G120" s="347">
        <v>643.7</v>
      </c>
    </row>
    <row r="121" spans="1:7" s="159" customFormat="1" ht="20.25" customHeight="1">
      <c r="A121" s="365" t="s">
        <v>279</v>
      </c>
      <c r="B121" s="290" t="s">
        <v>142</v>
      </c>
      <c r="C121" s="291">
        <v>969</v>
      </c>
      <c r="D121" s="275">
        <v>1003</v>
      </c>
      <c r="E121" s="276"/>
      <c r="F121" s="277"/>
      <c r="G121" s="336">
        <f>G122</f>
        <v>1191.5</v>
      </c>
    </row>
    <row r="122" spans="1:7" s="156" customFormat="1" ht="71.25">
      <c r="A122" s="346" t="s">
        <v>280</v>
      </c>
      <c r="B122" s="368" t="s">
        <v>410</v>
      </c>
      <c r="C122" s="292">
        <v>969</v>
      </c>
      <c r="D122" s="260">
        <v>1003</v>
      </c>
      <c r="E122" s="261" t="s">
        <v>394</v>
      </c>
      <c r="F122" s="262"/>
      <c r="G122" s="332">
        <f>G123</f>
        <v>1191.5</v>
      </c>
    </row>
    <row r="123" spans="1:7" s="158" customFormat="1" ht="20.25" customHeight="1">
      <c r="A123" s="215" t="s">
        <v>281</v>
      </c>
      <c r="B123" s="216" t="s">
        <v>135</v>
      </c>
      <c r="C123" s="205">
        <v>969</v>
      </c>
      <c r="D123" s="206">
        <v>1003</v>
      </c>
      <c r="E123" s="217" t="s">
        <v>394</v>
      </c>
      <c r="F123" s="218" t="s">
        <v>136</v>
      </c>
      <c r="G123" s="333">
        <v>1191.5</v>
      </c>
    </row>
    <row r="124" spans="1:7" s="8" customFormat="1" ht="21.75" customHeight="1">
      <c r="A124" s="280" t="s">
        <v>445</v>
      </c>
      <c r="B124" s="180" t="s">
        <v>134</v>
      </c>
      <c r="C124" s="248">
        <v>969</v>
      </c>
      <c r="D124" s="249">
        <v>1004</v>
      </c>
      <c r="E124" s="281"/>
      <c r="F124" s="251"/>
      <c r="G124" s="337">
        <f>G125+G127</f>
        <v>22274.6</v>
      </c>
    </row>
    <row r="125" spans="1:7" s="77" customFormat="1" ht="54.75" customHeight="1">
      <c r="A125" s="214" t="s">
        <v>446</v>
      </c>
      <c r="B125" s="199" t="s">
        <v>212</v>
      </c>
      <c r="C125" s="200">
        <v>969</v>
      </c>
      <c r="D125" s="201">
        <v>1004</v>
      </c>
      <c r="E125" s="202" t="s">
        <v>360</v>
      </c>
      <c r="F125" s="203"/>
      <c r="G125" s="321">
        <f>G126</f>
        <v>14536.7</v>
      </c>
    </row>
    <row r="126" spans="1:7" ht="18.75" customHeight="1">
      <c r="A126" s="215" t="s">
        <v>447</v>
      </c>
      <c r="B126" s="216" t="s">
        <v>135</v>
      </c>
      <c r="C126" s="205">
        <v>969</v>
      </c>
      <c r="D126" s="206">
        <v>1004</v>
      </c>
      <c r="E126" s="217" t="s">
        <v>360</v>
      </c>
      <c r="F126" s="218" t="s">
        <v>136</v>
      </c>
      <c r="G126" s="333">
        <v>14536.7</v>
      </c>
    </row>
    <row r="127" spans="1:7" s="77" customFormat="1" ht="50.25" customHeight="1">
      <c r="A127" s="219" t="s">
        <v>448</v>
      </c>
      <c r="B127" s="220" t="s">
        <v>345</v>
      </c>
      <c r="C127" s="221">
        <v>969</v>
      </c>
      <c r="D127" s="222">
        <v>1004</v>
      </c>
      <c r="E127" s="223" t="s">
        <v>361</v>
      </c>
      <c r="F127" s="224"/>
      <c r="G127" s="323">
        <f>G128</f>
        <v>7737.9</v>
      </c>
    </row>
    <row r="128" spans="1:7" ht="18.75" customHeight="1">
      <c r="A128" s="293" t="s">
        <v>449</v>
      </c>
      <c r="B128" s="232" t="s">
        <v>135</v>
      </c>
      <c r="C128" s="294">
        <v>969</v>
      </c>
      <c r="D128" s="295">
        <v>1004</v>
      </c>
      <c r="E128" s="235" t="s">
        <v>361</v>
      </c>
      <c r="F128" s="296" t="s">
        <v>136</v>
      </c>
      <c r="G128" s="335">
        <v>7737.9</v>
      </c>
    </row>
    <row r="129" spans="1:7" ht="19.5" customHeight="1">
      <c r="A129" s="242" t="s">
        <v>283</v>
      </c>
      <c r="B129" s="269" t="s">
        <v>137</v>
      </c>
      <c r="C129" s="270">
        <v>969</v>
      </c>
      <c r="D129" s="244">
        <v>1100</v>
      </c>
      <c r="E129" s="297"/>
      <c r="F129" s="271"/>
      <c r="G129" s="334">
        <f>G130</f>
        <v>150</v>
      </c>
    </row>
    <row r="130" spans="1:7" s="8" customFormat="1" ht="15.75" customHeight="1">
      <c r="A130" s="298" t="s">
        <v>284</v>
      </c>
      <c r="B130" s="177" t="s">
        <v>357</v>
      </c>
      <c r="C130" s="274">
        <v>969</v>
      </c>
      <c r="D130" s="275">
        <v>1101</v>
      </c>
      <c r="E130" s="276"/>
      <c r="F130" s="277"/>
      <c r="G130" s="336">
        <f>G131</f>
        <v>150</v>
      </c>
    </row>
    <row r="131" spans="1:7" s="160" customFormat="1" ht="72.75" customHeight="1">
      <c r="A131" s="299" t="s">
        <v>285</v>
      </c>
      <c r="B131" s="300" t="s">
        <v>352</v>
      </c>
      <c r="C131" s="301">
        <v>969</v>
      </c>
      <c r="D131" s="261" t="s">
        <v>358</v>
      </c>
      <c r="E131" s="261" t="s">
        <v>347</v>
      </c>
      <c r="F131" s="262"/>
      <c r="G131" s="332">
        <f>G132</f>
        <v>150</v>
      </c>
    </row>
    <row r="132" spans="1:7" ht="32.25" customHeight="1">
      <c r="A132" s="231" t="s">
        <v>286</v>
      </c>
      <c r="B132" s="226" t="s">
        <v>403</v>
      </c>
      <c r="C132" s="267">
        <v>969</v>
      </c>
      <c r="D132" s="234">
        <v>1101</v>
      </c>
      <c r="E132" s="235" t="s">
        <v>347</v>
      </c>
      <c r="F132" s="236" t="s">
        <v>103</v>
      </c>
      <c r="G132" s="335">
        <v>150</v>
      </c>
    </row>
    <row r="133" spans="1:7" ht="15.75" customHeight="1">
      <c r="A133" s="242" t="s">
        <v>302</v>
      </c>
      <c r="B133" s="269" t="s">
        <v>139</v>
      </c>
      <c r="C133" s="243">
        <v>969</v>
      </c>
      <c r="D133" s="244">
        <v>1200</v>
      </c>
      <c r="E133" s="245"/>
      <c r="F133" s="271"/>
      <c r="G133" s="334">
        <f>G134</f>
        <v>940</v>
      </c>
    </row>
    <row r="134" spans="1:7" s="8" customFormat="1" ht="16.5" customHeight="1">
      <c r="A134" s="302" t="s">
        <v>298</v>
      </c>
      <c r="B134" s="177" t="s">
        <v>7</v>
      </c>
      <c r="C134" s="274">
        <v>969</v>
      </c>
      <c r="D134" s="275">
        <v>1202</v>
      </c>
      <c r="E134" s="276"/>
      <c r="F134" s="277"/>
      <c r="G134" s="336">
        <f>G135</f>
        <v>940</v>
      </c>
    </row>
    <row r="135" spans="1:7" s="77" customFormat="1" ht="18.75" customHeight="1">
      <c r="A135" s="253" t="s">
        <v>299</v>
      </c>
      <c r="B135" s="278" t="s">
        <v>147</v>
      </c>
      <c r="C135" s="259">
        <v>969</v>
      </c>
      <c r="D135" s="260">
        <v>1202</v>
      </c>
      <c r="E135" s="261" t="s">
        <v>346</v>
      </c>
      <c r="F135" s="262"/>
      <c r="G135" s="332">
        <f>G136</f>
        <v>940</v>
      </c>
    </row>
    <row r="136" spans="1:7" ht="27" customHeight="1">
      <c r="A136" s="231" t="s">
        <v>300</v>
      </c>
      <c r="B136" s="226" t="s">
        <v>403</v>
      </c>
      <c r="C136" s="267">
        <v>969</v>
      </c>
      <c r="D136" s="234">
        <v>1202</v>
      </c>
      <c r="E136" s="235" t="s">
        <v>346</v>
      </c>
      <c r="F136" s="236" t="s">
        <v>103</v>
      </c>
      <c r="G136" s="335">
        <v>940</v>
      </c>
    </row>
    <row r="137" spans="1:7" ht="27" customHeight="1">
      <c r="A137" s="175"/>
      <c r="B137" s="181" t="s">
        <v>140</v>
      </c>
      <c r="C137" s="190"/>
      <c r="D137" s="168"/>
      <c r="E137" s="167"/>
      <c r="F137" s="191"/>
      <c r="G137" s="338">
        <f>G16+G32</f>
        <v>156635.30000000002</v>
      </c>
    </row>
    <row r="138" spans="1:7" ht="27" customHeight="1">
      <c r="A138" s="309"/>
      <c r="B138" s="310"/>
      <c r="C138" s="310"/>
      <c r="D138" s="311"/>
      <c r="E138" s="312"/>
      <c r="F138" s="313"/>
      <c r="G138" s="314"/>
    </row>
  </sheetData>
  <sheetProtection/>
  <mergeCells count="8">
    <mergeCell ref="A10:G10"/>
    <mergeCell ref="A14:A15"/>
    <mergeCell ref="B14:B15"/>
    <mergeCell ref="C14:C15"/>
    <mergeCell ref="D14:D15"/>
    <mergeCell ref="E14:E15"/>
    <mergeCell ref="F14:F15"/>
    <mergeCell ref="G14:G15"/>
  </mergeCells>
  <printOptions horizontalCentered="1"/>
  <pageMargins left="0.2362204724409449" right="0.2755905511811024" top="0.35" bottom="0.31496062992125984" header="0.1968503937007874" footer="0.2362204724409449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8"/>
  <sheetViews>
    <sheetView zoomScale="75" zoomScaleNormal="75" zoomScalePageLayoutView="0" workbookViewId="0" topLeftCell="A114">
      <selection activeCell="B14" sqref="B14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7"/>
      <c r="C1" s="79"/>
      <c r="F1" s="80"/>
      <c r="G1" s="81" t="s">
        <v>71</v>
      </c>
    </row>
    <row r="2" spans="6:7" ht="18" customHeight="1">
      <c r="F2" s="82"/>
      <c r="G2" s="81" t="s">
        <v>72</v>
      </c>
    </row>
    <row r="3" spans="3:7" s="9" customFormat="1" ht="15.75">
      <c r="C3" s="83"/>
      <c r="E3" s="155"/>
      <c r="G3" s="81" t="s">
        <v>216</v>
      </c>
    </row>
    <row r="4" spans="3:8" s="9" customFormat="1" ht="15.75">
      <c r="C4" s="83"/>
      <c r="D4" s="156" t="s">
        <v>307</v>
      </c>
      <c r="E4" s="156"/>
      <c r="F4" s="156"/>
      <c r="G4" s="156"/>
      <c r="H4" s="156"/>
    </row>
    <row r="5" spans="3:7" s="9" customFormat="1" ht="15.75">
      <c r="C5" s="83"/>
      <c r="E5" s="408" t="s">
        <v>306</v>
      </c>
      <c r="F5" s="408"/>
      <c r="G5" s="408"/>
    </row>
    <row r="6" spans="1:8" s="9" customFormat="1" ht="15.75">
      <c r="A6" s="96"/>
      <c r="B6" s="97" t="s">
        <v>141</v>
      </c>
      <c r="C6" s="97"/>
      <c r="D6" s="96"/>
      <c r="E6" s="96"/>
      <c r="F6" s="96"/>
      <c r="G6" s="96"/>
      <c r="H6" s="84"/>
    </row>
    <row r="7" spans="1:7" ht="15">
      <c r="A7" s="96"/>
      <c r="B7" s="96"/>
      <c r="C7" s="96"/>
      <c r="D7" s="96"/>
      <c r="E7" s="96"/>
      <c r="F7" s="96"/>
      <c r="G7" s="98" t="s">
        <v>73</v>
      </c>
    </row>
    <row r="8" spans="1:7" ht="12.75" customHeight="1">
      <c r="A8" s="411" t="s">
        <v>74</v>
      </c>
      <c r="B8" s="413" t="s">
        <v>9</v>
      </c>
      <c r="C8" s="400" t="s">
        <v>75</v>
      </c>
      <c r="D8" s="409" t="s">
        <v>76</v>
      </c>
      <c r="E8" s="409" t="s">
        <v>77</v>
      </c>
      <c r="F8" s="409" t="s">
        <v>78</v>
      </c>
      <c r="G8" s="409" t="s">
        <v>79</v>
      </c>
    </row>
    <row r="9" spans="1:7" ht="12.75" customHeight="1">
      <c r="A9" s="412"/>
      <c r="B9" s="414"/>
      <c r="C9" s="401"/>
      <c r="D9" s="410"/>
      <c r="E9" s="410"/>
      <c r="F9" s="410"/>
      <c r="G9" s="410"/>
    </row>
    <row r="10" spans="1:7" ht="24" customHeight="1">
      <c r="A10" s="118"/>
      <c r="B10" s="121" t="s">
        <v>180</v>
      </c>
      <c r="C10" s="119"/>
      <c r="D10" s="120"/>
      <c r="E10" s="120"/>
      <c r="F10" s="120"/>
      <c r="G10" s="154">
        <f>G11</f>
        <v>4554.7</v>
      </c>
    </row>
    <row r="11" spans="1:7" ht="15.75">
      <c r="A11" s="100" t="s">
        <v>81</v>
      </c>
      <c r="B11" s="101" t="s">
        <v>82</v>
      </c>
      <c r="C11" s="102">
        <v>924</v>
      </c>
      <c r="D11" s="103">
        <v>100</v>
      </c>
      <c r="E11" s="104"/>
      <c r="F11" s="104"/>
      <c r="G11" s="105">
        <f>G12+G15</f>
        <v>4554.7</v>
      </c>
    </row>
    <row r="12" spans="1:7" ht="30.75" customHeight="1">
      <c r="A12" s="100" t="s">
        <v>83</v>
      </c>
      <c r="B12" s="106" t="s">
        <v>84</v>
      </c>
      <c r="C12" s="102">
        <v>924</v>
      </c>
      <c r="D12" s="103">
        <v>102</v>
      </c>
      <c r="E12" s="104"/>
      <c r="F12" s="104"/>
      <c r="G12" s="105">
        <f>G13</f>
        <v>1117.2</v>
      </c>
    </row>
    <row r="13" spans="1:7" s="8" customFormat="1" ht="18.75" customHeight="1">
      <c r="A13" s="100" t="s">
        <v>85</v>
      </c>
      <c r="B13" s="107" t="s">
        <v>86</v>
      </c>
      <c r="C13" s="102">
        <v>924</v>
      </c>
      <c r="D13" s="103">
        <v>102</v>
      </c>
      <c r="E13" s="104" t="s">
        <v>164</v>
      </c>
      <c r="F13" s="104"/>
      <c r="G13" s="105">
        <f>G14</f>
        <v>1117.2</v>
      </c>
    </row>
    <row r="14" spans="1:7" ht="51.75" customHeight="1">
      <c r="A14" s="108" t="s">
        <v>87</v>
      </c>
      <c r="B14" s="109" t="s">
        <v>88</v>
      </c>
      <c r="C14" s="110">
        <v>924</v>
      </c>
      <c r="D14" s="111">
        <v>102</v>
      </c>
      <c r="E14" s="112" t="s">
        <v>164</v>
      </c>
      <c r="F14" s="112" t="s">
        <v>89</v>
      </c>
      <c r="G14" s="113">
        <v>1117.2</v>
      </c>
    </row>
    <row r="15" spans="1:7" ht="33" customHeight="1">
      <c r="A15" s="100" t="s">
        <v>90</v>
      </c>
      <c r="B15" s="106" t="s">
        <v>91</v>
      </c>
      <c r="C15" s="102">
        <v>924</v>
      </c>
      <c r="D15" s="103">
        <v>103</v>
      </c>
      <c r="E15" s="104"/>
      <c r="F15" s="104"/>
      <c r="G15" s="105">
        <f>G16+G18+G20</f>
        <v>3437.5</v>
      </c>
    </row>
    <row r="16" spans="1:7" s="8" customFormat="1" ht="17.25" customHeight="1">
      <c r="A16" s="100" t="s">
        <v>92</v>
      </c>
      <c r="B16" s="107" t="s">
        <v>93</v>
      </c>
      <c r="C16" s="102">
        <v>924</v>
      </c>
      <c r="D16" s="103">
        <v>103</v>
      </c>
      <c r="E16" s="104" t="s">
        <v>165</v>
      </c>
      <c r="F16" s="104"/>
      <c r="G16" s="105">
        <f>G17</f>
        <v>960.8</v>
      </c>
    </row>
    <row r="17" spans="1:7" ht="48.75" customHeight="1">
      <c r="A17" s="108" t="s">
        <v>94</v>
      </c>
      <c r="B17" s="109" t="s">
        <v>88</v>
      </c>
      <c r="C17" s="110">
        <v>924</v>
      </c>
      <c r="D17" s="111">
        <v>103</v>
      </c>
      <c r="E17" s="112" t="s">
        <v>165</v>
      </c>
      <c r="F17" s="112" t="s">
        <v>89</v>
      </c>
      <c r="G17" s="113">
        <v>960.8</v>
      </c>
    </row>
    <row r="18" spans="1:7" s="8" customFormat="1" ht="18.75" customHeight="1">
      <c r="A18" s="100" t="s">
        <v>95</v>
      </c>
      <c r="B18" s="107" t="s">
        <v>96</v>
      </c>
      <c r="C18" s="102">
        <v>924</v>
      </c>
      <c r="D18" s="103">
        <v>103</v>
      </c>
      <c r="E18" s="104" t="s">
        <v>166</v>
      </c>
      <c r="F18" s="104"/>
      <c r="G18" s="105">
        <f>G19</f>
        <v>264.6</v>
      </c>
    </row>
    <row r="19" spans="1:7" ht="48.75" customHeight="1">
      <c r="A19" s="108" t="s">
        <v>97</v>
      </c>
      <c r="B19" s="109" t="s">
        <v>88</v>
      </c>
      <c r="C19" s="110">
        <v>924</v>
      </c>
      <c r="D19" s="111">
        <v>103</v>
      </c>
      <c r="E19" s="112" t="s">
        <v>166</v>
      </c>
      <c r="F19" s="112" t="s">
        <v>89</v>
      </c>
      <c r="G19" s="113">
        <v>264.6</v>
      </c>
    </row>
    <row r="20" spans="1:7" s="8" customFormat="1" ht="16.5" customHeight="1">
      <c r="A20" s="100" t="s">
        <v>98</v>
      </c>
      <c r="B20" s="107" t="s">
        <v>99</v>
      </c>
      <c r="C20" s="102">
        <v>924</v>
      </c>
      <c r="D20" s="103">
        <v>103</v>
      </c>
      <c r="E20" s="104" t="s">
        <v>167</v>
      </c>
      <c r="F20" s="104"/>
      <c r="G20" s="105">
        <f>G21+G22+G23</f>
        <v>2212.1</v>
      </c>
    </row>
    <row r="21" spans="1:7" ht="49.5" customHeight="1">
      <c r="A21" s="108" t="s">
        <v>100</v>
      </c>
      <c r="B21" s="109" t="s">
        <v>88</v>
      </c>
      <c r="C21" s="110">
        <v>924</v>
      </c>
      <c r="D21" s="111">
        <v>103</v>
      </c>
      <c r="E21" s="112" t="s">
        <v>167</v>
      </c>
      <c r="F21" s="112" t="s">
        <v>89</v>
      </c>
      <c r="G21" s="113">
        <v>1988.4</v>
      </c>
    </row>
    <row r="22" spans="1:7" ht="16.5" customHeight="1">
      <c r="A22" s="108" t="s">
        <v>101</v>
      </c>
      <c r="B22" s="109" t="s">
        <v>102</v>
      </c>
      <c r="C22" s="110">
        <v>924</v>
      </c>
      <c r="D22" s="111">
        <v>103</v>
      </c>
      <c r="E22" s="112" t="s">
        <v>167</v>
      </c>
      <c r="F22" s="112" t="s">
        <v>103</v>
      </c>
      <c r="G22" s="113">
        <v>222.7</v>
      </c>
    </row>
    <row r="23" spans="1:7" ht="19.5" customHeight="1">
      <c r="A23" s="108" t="s">
        <v>104</v>
      </c>
      <c r="B23" s="109" t="s">
        <v>105</v>
      </c>
      <c r="C23" s="110">
        <v>924</v>
      </c>
      <c r="D23" s="111">
        <v>103</v>
      </c>
      <c r="E23" s="112" t="s">
        <v>167</v>
      </c>
      <c r="F23" s="112" t="s">
        <v>106</v>
      </c>
      <c r="G23" s="113">
        <v>1</v>
      </c>
    </row>
    <row r="24" spans="1:7" s="8" customFormat="1" ht="19.5" customHeight="1">
      <c r="A24" s="100"/>
      <c r="B24" s="117" t="s">
        <v>179</v>
      </c>
      <c r="C24" s="102"/>
      <c r="D24" s="103"/>
      <c r="E24" s="104"/>
      <c r="F24" s="104"/>
      <c r="G24" s="105">
        <f>G25+G49+G53+G57+G81+G94+G103+G118+G122</f>
        <v>118134.3</v>
      </c>
    </row>
    <row r="25" spans="1:7" ht="20.25" customHeight="1">
      <c r="A25" s="100" t="s">
        <v>81</v>
      </c>
      <c r="B25" s="122" t="s">
        <v>82</v>
      </c>
      <c r="C25" s="102">
        <v>969</v>
      </c>
      <c r="D25" s="103">
        <v>100</v>
      </c>
      <c r="E25" s="112"/>
      <c r="F25" s="112"/>
      <c r="G25" s="105">
        <f>G26+G35+G38</f>
        <v>23237.1</v>
      </c>
    </row>
    <row r="26" spans="1:7" ht="36.75" customHeight="1">
      <c r="A26" s="100" t="s">
        <v>83</v>
      </c>
      <c r="B26" s="106" t="s">
        <v>108</v>
      </c>
      <c r="C26" s="102">
        <v>969</v>
      </c>
      <c r="D26" s="103">
        <v>104</v>
      </c>
      <c r="E26" s="104"/>
      <c r="F26" s="104"/>
      <c r="G26" s="105">
        <f>G27+G29+G33</f>
        <v>20634.1</v>
      </c>
    </row>
    <row r="27" spans="1:7" s="8" customFormat="1" ht="30.75" customHeight="1">
      <c r="A27" s="100" t="s">
        <v>85</v>
      </c>
      <c r="B27" s="106" t="s">
        <v>170</v>
      </c>
      <c r="C27" s="102">
        <v>969</v>
      </c>
      <c r="D27" s="103">
        <v>104</v>
      </c>
      <c r="E27" s="104" t="s">
        <v>171</v>
      </c>
      <c r="F27" s="104"/>
      <c r="G27" s="105">
        <f>G28</f>
        <v>1117.2</v>
      </c>
    </row>
    <row r="28" spans="1:7" ht="53.25" customHeight="1">
      <c r="A28" s="108" t="s">
        <v>217</v>
      </c>
      <c r="B28" s="109" t="s">
        <v>88</v>
      </c>
      <c r="C28" s="110">
        <v>969</v>
      </c>
      <c r="D28" s="111">
        <v>104</v>
      </c>
      <c r="E28" s="112" t="s">
        <v>171</v>
      </c>
      <c r="F28" s="112" t="s">
        <v>89</v>
      </c>
      <c r="G28" s="113">
        <v>1117.2</v>
      </c>
    </row>
    <row r="29" spans="1:7" s="8" customFormat="1" ht="31.5" customHeight="1">
      <c r="A29" s="100" t="s">
        <v>224</v>
      </c>
      <c r="B29" s="107" t="s">
        <v>109</v>
      </c>
      <c r="C29" s="102">
        <v>969</v>
      </c>
      <c r="D29" s="103">
        <v>104</v>
      </c>
      <c r="E29" s="104" t="s">
        <v>169</v>
      </c>
      <c r="F29" s="123"/>
      <c r="G29" s="105">
        <f>G30+G31+G32</f>
        <v>19511.3</v>
      </c>
    </row>
    <row r="30" spans="1:7" ht="51" customHeight="1">
      <c r="A30" s="108" t="s">
        <v>225</v>
      </c>
      <c r="B30" s="109" t="s">
        <v>88</v>
      </c>
      <c r="C30" s="110">
        <v>969</v>
      </c>
      <c r="D30" s="111">
        <v>104</v>
      </c>
      <c r="E30" s="112" t="s">
        <v>169</v>
      </c>
      <c r="F30" s="112" t="s">
        <v>89</v>
      </c>
      <c r="G30" s="113">
        <v>17179.4</v>
      </c>
    </row>
    <row r="31" spans="1:8" ht="21" customHeight="1">
      <c r="A31" s="108" t="s">
        <v>226</v>
      </c>
      <c r="B31" s="109" t="s">
        <v>102</v>
      </c>
      <c r="C31" s="110">
        <v>969</v>
      </c>
      <c r="D31" s="111">
        <v>104</v>
      </c>
      <c r="E31" s="112" t="s">
        <v>169</v>
      </c>
      <c r="F31" s="112" t="s">
        <v>103</v>
      </c>
      <c r="G31" s="113">
        <v>2312.8</v>
      </c>
      <c r="H31">
        <v>1.6</v>
      </c>
    </row>
    <row r="32" spans="1:7" ht="20.25" customHeight="1">
      <c r="A32" s="108" t="s">
        <v>227</v>
      </c>
      <c r="B32" s="109" t="s">
        <v>105</v>
      </c>
      <c r="C32" s="110">
        <v>969</v>
      </c>
      <c r="D32" s="111">
        <v>104</v>
      </c>
      <c r="E32" s="112" t="s">
        <v>169</v>
      </c>
      <c r="F32" s="112" t="s">
        <v>106</v>
      </c>
      <c r="G32" s="113">
        <v>19.1</v>
      </c>
    </row>
    <row r="33" spans="1:7" s="8" customFormat="1" ht="48" customHeight="1">
      <c r="A33" s="100" t="s">
        <v>218</v>
      </c>
      <c r="B33" s="106" t="s">
        <v>173</v>
      </c>
      <c r="C33" s="102">
        <v>969</v>
      </c>
      <c r="D33" s="103">
        <v>104</v>
      </c>
      <c r="E33" s="104" t="s">
        <v>172</v>
      </c>
      <c r="F33" s="104"/>
      <c r="G33" s="105">
        <f>G34</f>
        <v>5.6</v>
      </c>
    </row>
    <row r="34" spans="1:7" ht="20.25" customHeight="1">
      <c r="A34" s="108" t="s">
        <v>228</v>
      </c>
      <c r="B34" s="109" t="s">
        <v>102</v>
      </c>
      <c r="C34" s="110">
        <v>969</v>
      </c>
      <c r="D34" s="111">
        <v>104</v>
      </c>
      <c r="E34" s="112" t="s">
        <v>172</v>
      </c>
      <c r="F34" s="112" t="s">
        <v>103</v>
      </c>
      <c r="G34" s="113">
        <v>5.6</v>
      </c>
    </row>
    <row r="35" spans="1:7" ht="17.25" customHeight="1">
      <c r="A35" s="100" t="s">
        <v>90</v>
      </c>
      <c r="B35" s="107" t="s">
        <v>3</v>
      </c>
      <c r="C35" s="124">
        <v>969</v>
      </c>
      <c r="D35" s="103">
        <v>111</v>
      </c>
      <c r="E35" s="104"/>
      <c r="F35" s="104"/>
      <c r="G35" s="105">
        <f>G36</f>
        <v>1976</v>
      </c>
    </row>
    <row r="36" spans="1:7" s="8" customFormat="1" ht="20.25" customHeight="1">
      <c r="A36" s="100" t="s">
        <v>92</v>
      </c>
      <c r="B36" s="125" t="s">
        <v>175</v>
      </c>
      <c r="C36" s="126">
        <v>969</v>
      </c>
      <c r="D36" s="103">
        <v>111</v>
      </c>
      <c r="E36" s="104" t="s">
        <v>174</v>
      </c>
      <c r="F36" s="104"/>
      <c r="G36" s="105">
        <f>G37</f>
        <v>1976</v>
      </c>
    </row>
    <row r="37" spans="1:7" ht="21" customHeight="1">
      <c r="A37" s="108" t="s">
        <v>94</v>
      </c>
      <c r="B37" s="109" t="s">
        <v>105</v>
      </c>
      <c r="C37" s="127">
        <v>969</v>
      </c>
      <c r="D37" s="111">
        <v>111</v>
      </c>
      <c r="E37" s="112" t="s">
        <v>174</v>
      </c>
      <c r="F37" s="112" t="s">
        <v>106</v>
      </c>
      <c r="G37" s="113">
        <v>1976</v>
      </c>
    </row>
    <row r="38" spans="1:7" ht="21.75" customHeight="1">
      <c r="A38" s="100" t="s">
        <v>219</v>
      </c>
      <c r="B38" s="125" t="s">
        <v>4</v>
      </c>
      <c r="C38" s="126">
        <v>969</v>
      </c>
      <c r="D38" s="103">
        <v>113</v>
      </c>
      <c r="E38" s="104"/>
      <c r="F38" s="104"/>
      <c r="G38" s="105">
        <f>G43+F51+G47+G39+G41+G45</f>
        <v>627</v>
      </c>
    </row>
    <row r="39" spans="1:7" s="8" customFormat="1" ht="32.25" customHeight="1">
      <c r="A39" s="100" t="s">
        <v>144</v>
      </c>
      <c r="B39" s="128" t="s">
        <v>110</v>
      </c>
      <c r="C39" s="126">
        <v>969</v>
      </c>
      <c r="D39" s="103">
        <v>113</v>
      </c>
      <c r="E39" s="104" t="s">
        <v>177</v>
      </c>
      <c r="F39" s="104"/>
      <c r="G39" s="105">
        <f>G40</f>
        <v>194</v>
      </c>
    </row>
    <row r="40" spans="1:7" ht="21" customHeight="1">
      <c r="A40" s="108" t="s">
        <v>146</v>
      </c>
      <c r="B40" s="109" t="s">
        <v>102</v>
      </c>
      <c r="C40" s="127">
        <v>969</v>
      </c>
      <c r="D40" s="111">
        <v>113</v>
      </c>
      <c r="E40" s="112" t="s">
        <v>177</v>
      </c>
      <c r="F40" s="112" t="s">
        <v>103</v>
      </c>
      <c r="G40" s="113">
        <v>194</v>
      </c>
    </row>
    <row r="41" spans="1:7" s="8" customFormat="1" ht="33" customHeight="1">
      <c r="A41" s="100" t="s">
        <v>220</v>
      </c>
      <c r="B41" s="107" t="s">
        <v>153</v>
      </c>
      <c r="C41" s="126">
        <v>969</v>
      </c>
      <c r="D41" s="103">
        <v>113</v>
      </c>
      <c r="E41" s="104" t="s">
        <v>178</v>
      </c>
      <c r="F41" s="104"/>
      <c r="G41" s="105">
        <f>G42</f>
        <v>26</v>
      </c>
    </row>
    <row r="42" spans="1:7" ht="21.75" customHeight="1">
      <c r="A42" s="108" t="s">
        <v>221</v>
      </c>
      <c r="B42" s="109" t="s">
        <v>102</v>
      </c>
      <c r="C42" s="127">
        <v>969</v>
      </c>
      <c r="D42" s="111">
        <v>113</v>
      </c>
      <c r="E42" s="112" t="s">
        <v>178</v>
      </c>
      <c r="F42" s="112" t="s">
        <v>103</v>
      </c>
      <c r="G42" s="113">
        <v>26</v>
      </c>
    </row>
    <row r="43" spans="1:7" s="8" customFormat="1" ht="21" customHeight="1">
      <c r="A43" s="100" t="s">
        <v>222</v>
      </c>
      <c r="B43" s="107" t="s">
        <v>154</v>
      </c>
      <c r="C43" s="126">
        <v>969</v>
      </c>
      <c r="D43" s="103">
        <v>113</v>
      </c>
      <c r="E43" s="104" t="s">
        <v>176</v>
      </c>
      <c r="F43" s="104"/>
      <c r="G43" s="105">
        <f>G44</f>
        <v>305</v>
      </c>
    </row>
    <row r="44" spans="1:7" ht="21.75" customHeight="1">
      <c r="A44" s="108" t="s">
        <v>223</v>
      </c>
      <c r="B44" s="109" t="s">
        <v>102</v>
      </c>
      <c r="C44" s="127">
        <v>969</v>
      </c>
      <c r="D44" s="111">
        <v>113</v>
      </c>
      <c r="E44" s="112" t="s">
        <v>176</v>
      </c>
      <c r="F44" s="112" t="s">
        <v>103</v>
      </c>
      <c r="G44" s="113">
        <v>305</v>
      </c>
    </row>
    <row r="45" spans="1:7" s="115" customFormat="1" ht="31.5" customHeight="1">
      <c r="A45" s="114" t="s">
        <v>229</v>
      </c>
      <c r="B45" s="107" t="s">
        <v>145</v>
      </c>
      <c r="C45" s="102">
        <v>926</v>
      </c>
      <c r="D45" s="103">
        <v>113</v>
      </c>
      <c r="E45" s="104" t="s">
        <v>168</v>
      </c>
      <c r="F45" s="104"/>
      <c r="G45" s="105">
        <f>G46</f>
        <v>72</v>
      </c>
    </row>
    <row r="46" spans="1:7" s="116" customFormat="1" ht="18" customHeight="1">
      <c r="A46" s="129" t="s">
        <v>230</v>
      </c>
      <c r="B46" s="109" t="s">
        <v>105</v>
      </c>
      <c r="C46" s="110">
        <v>926</v>
      </c>
      <c r="D46" s="111">
        <v>113</v>
      </c>
      <c r="E46" s="112" t="s">
        <v>168</v>
      </c>
      <c r="F46" s="112" t="s">
        <v>106</v>
      </c>
      <c r="G46" s="113">
        <v>72</v>
      </c>
    </row>
    <row r="47" spans="1:7" s="8" customFormat="1" ht="33" customHeight="1">
      <c r="A47" s="100" t="s">
        <v>231</v>
      </c>
      <c r="B47" s="107" t="s">
        <v>181</v>
      </c>
      <c r="C47" s="126">
        <v>969</v>
      </c>
      <c r="D47" s="103">
        <v>113</v>
      </c>
      <c r="E47" s="104" t="s">
        <v>182</v>
      </c>
      <c r="F47" s="104"/>
      <c r="G47" s="105">
        <f>G48</f>
        <v>30</v>
      </c>
    </row>
    <row r="48" spans="1:7" ht="21.75" customHeight="1">
      <c r="A48" s="129" t="s">
        <v>232</v>
      </c>
      <c r="B48" s="109" t="s">
        <v>102</v>
      </c>
      <c r="C48" s="127">
        <v>969</v>
      </c>
      <c r="D48" s="111">
        <v>113</v>
      </c>
      <c r="E48" s="112" t="s">
        <v>182</v>
      </c>
      <c r="F48" s="112" t="s">
        <v>103</v>
      </c>
      <c r="G48" s="113">
        <v>30</v>
      </c>
    </row>
    <row r="49" spans="1:7" ht="21" customHeight="1">
      <c r="A49" s="100" t="s">
        <v>155</v>
      </c>
      <c r="B49" s="107" t="s">
        <v>111</v>
      </c>
      <c r="C49" s="126">
        <v>969</v>
      </c>
      <c r="D49" s="103">
        <v>300</v>
      </c>
      <c r="E49" s="104"/>
      <c r="F49" s="104"/>
      <c r="G49" s="105">
        <f>G50</f>
        <v>71</v>
      </c>
    </row>
    <row r="50" spans="1:7" s="77" customFormat="1" ht="32.25" customHeight="1">
      <c r="A50" s="108" t="s">
        <v>159</v>
      </c>
      <c r="B50" s="130" t="s">
        <v>112</v>
      </c>
      <c r="C50" s="127">
        <v>969</v>
      </c>
      <c r="D50" s="111">
        <v>309</v>
      </c>
      <c r="E50" s="112"/>
      <c r="F50" s="112"/>
      <c r="G50" s="113">
        <f>G51</f>
        <v>71</v>
      </c>
    </row>
    <row r="51" spans="1:7" s="8" customFormat="1" ht="49.5" customHeight="1">
      <c r="A51" s="100" t="s">
        <v>160</v>
      </c>
      <c r="B51" s="106" t="s">
        <v>152</v>
      </c>
      <c r="C51" s="126">
        <v>969</v>
      </c>
      <c r="D51" s="103">
        <v>309</v>
      </c>
      <c r="E51" s="104" t="s">
        <v>183</v>
      </c>
      <c r="F51" s="104"/>
      <c r="G51" s="105">
        <f>G52</f>
        <v>71</v>
      </c>
    </row>
    <row r="52" spans="1:7" ht="20.25" customHeight="1">
      <c r="A52" s="108" t="s">
        <v>161</v>
      </c>
      <c r="B52" s="109" t="s">
        <v>102</v>
      </c>
      <c r="C52" s="127">
        <v>969</v>
      </c>
      <c r="D52" s="111">
        <v>309</v>
      </c>
      <c r="E52" s="112" t="s">
        <v>183</v>
      </c>
      <c r="F52" s="112" t="s">
        <v>103</v>
      </c>
      <c r="G52" s="113">
        <v>71</v>
      </c>
    </row>
    <row r="53" spans="1:7" s="8" customFormat="1" ht="18" customHeight="1">
      <c r="A53" s="100" t="s">
        <v>233</v>
      </c>
      <c r="B53" s="107" t="s">
        <v>113</v>
      </c>
      <c r="C53" s="126">
        <v>969</v>
      </c>
      <c r="D53" s="103">
        <v>400</v>
      </c>
      <c r="E53" s="104"/>
      <c r="F53" s="104"/>
      <c r="G53" s="105">
        <f>G54</f>
        <v>300.2</v>
      </c>
    </row>
    <row r="54" spans="1:7" s="8" customFormat="1" ht="17.25" customHeight="1">
      <c r="A54" s="100" t="s">
        <v>234</v>
      </c>
      <c r="B54" s="107" t="s">
        <v>114</v>
      </c>
      <c r="C54" s="126">
        <v>969</v>
      </c>
      <c r="D54" s="103">
        <v>401</v>
      </c>
      <c r="E54" s="104"/>
      <c r="F54" s="104"/>
      <c r="G54" s="105">
        <f>G55</f>
        <v>300.2</v>
      </c>
    </row>
    <row r="55" spans="1:7" s="7" customFormat="1" ht="32.25" customHeight="1">
      <c r="A55" s="100" t="s">
        <v>235</v>
      </c>
      <c r="B55" s="107" t="s">
        <v>115</v>
      </c>
      <c r="C55" s="126">
        <v>969</v>
      </c>
      <c r="D55" s="103">
        <v>401</v>
      </c>
      <c r="E55" s="104" t="s">
        <v>184</v>
      </c>
      <c r="F55" s="104"/>
      <c r="G55" s="105">
        <f>G56</f>
        <v>300.2</v>
      </c>
    </row>
    <row r="56" spans="1:7" s="82" customFormat="1" ht="21.75" customHeight="1">
      <c r="A56" s="108" t="s">
        <v>236</v>
      </c>
      <c r="B56" s="109" t="s">
        <v>105</v>
      </c>
      <c r="C56" s="127">
        <v>969</v>
      </c>
      <c r="D56" s="111">
        <v>401</v>
      </c>
      <c r="E56" s="112" t="s">
        <v>184</v>
      </c>
      <c r="F56" s="112" t="s">
        <v>106</v>
      </c>
      <c r="G56" s="113">
        <v>300.2</v>
      </c>
    </row>
    <row r="57" spans="1:7" s="82" customFormat="1" ht="18" customHeight="1">
      <c r="A57" s="85" t="s">
        <v>237</v>
      </c>
      <c r="B57" s="99" t="s">
        <v>116</v>
      </c>
      <c r="C57" s="95">
        <v>969</v>
      </c>
      <c r="D57" s="93">
        <v>500</v>
      </c>
      <c r="E57" s="66"/>
      <c r="F57" s="66"/>
      <c r="G57" s="86">
        <f>G58</f>
        <v>66697.2</v>
      </c>
    </row>
    <row r="58" spans="1:7" ht="17.25" customHeight="1">
      <c r="A58" s="87" t="s">
        <v>238</v>
      </c>
      <c r="B58" s="94" t="s">
        <v>5</v>
      </c>
      <c r="C58" s="88">
        <v>969</v>
      </c>
      <c r="D58" s="38">
        <v>503</v>
      </c>
      <c r="E58" s="39"/>
      <c r="F58" s="39"/>
      <c r="G58" s="90">
        <f>G59+G61+G63+G71+G73+G75+G77+G79+G65+G67+G69</f>
        <v>66697.2</v>
      </c>
    </row>
    <row r="59" spans="1:7" s="8" customFormat="1" ht="33.75" customHeight="1">
      <c r="A59" s="131" t="s">
        <v>239</v>
      </c>
      <c r="B59" s="106" t="s">
        <v>117</v>
      </c>
      <c r="C59" s="126">
        <v>969</v>
      </c>
      <c r="D59" s="103">
        <v>503</v>
      </c>
      <c r="E59" s="104" t="s">
        <v>185</v>
      </c>
      <c r="F59" s="104"/>
      <c r="G59" s="105">
        <f>G60</f>
        <v>33732.6</v>
      </c>
    </row>
    <row r="60" spans="1:7" ht="21" customHeight="1">
      <c r="A60" s="132" t="s">
        <v>240</v>
      </c>
      <c r="B60" s="109" t="s">
        <v>102</v>
      </c>
      <c r="C60" s="127">
        <v>969</v>
      </c>
      <c r="D60" s="111">
        <v>503</v>
      </c>
      <c r="E60" s="112" t="s">
        <v>185</v>
      </c>
      <c r="F60" s="112" t="s">
        <v>103</v>
      </c>
      <c r="G60" s="113">
        <v>33732.6</v>
      </c>
    </row>
    <row r="61" spans="1:7" s="8" customFormat="1" ht="18" customHeight="1">
      <c r="A61" s="131" t="s">
        <v>241</v>
      </c>
      <c r="B61" s="133" t="s">
        <v>118</v>
      </c>
      <c r="C61" s="126">
        <v>969</v>
      </c>
      <c r="D61" s="103">
        <v>503</v>
      </c>
      <c r="E61" s="104" t="s">
        <v>186</v>
      </c>
      <c r="F61" s="104"/>
      <c r="G61" s="105">
        <f>G62</f>
        <v>8704.6</v>
      </c>
    </row>
    <row r="62" spans="1:7" ht="20.25" customHeight="1">
      <c r="A62" s="132" t="s">
        <v>242</v>
      </c>
      <c r="B62" s="109" t="s">
        <v>102</v>
      </c>
      <c r="C62" s="127">
        <v>969</v>
      </c>
      <c r="D62" s="111">
        <v>503</v>
      </c>
      <c r="E62" s="112" t="s">
        <v>186</v>
      </c>
      <c r="F62" s="112" t="s">
        <v>103</v>
      </c>
      <c r="G62" s="113">
        <v>8704.6</v>
      </c>
    </row>
    <row r="63" spans="1:7" s="8" customFormat="1" ht="34.5" customHeight="1">
      <c r="A63" s="131" t="s">
        <v>243</v>
      </c>
      <c r="B63" s="106" t="s">
        <v>119</v>
      </c>
      <c r="C63" s="126">
        <v>969</v>
      </c>
      <c r="D63" s="103">
        <v>503</v>
      </c>
      <c r="E63" s="104" t="s">
        <v>187</v>
      </c>
      <c r="F63" s="104"/>
      <c r="G63" s="105">
        <f>G64</f>
        <v>1720.7</v>
      </c>
    </row>
    <row r="64" spans="1:7" ht="20.25" customHeight="1">
      <c r="A64" s="132" t="s">
        <v>244</v>
      </c>
      <c r="B64" s="109" t="s">
        <v>102</v>
      </c>
      <c r="C64" s="127">
        <v>969</v>
      </c>
      <c r="D64" s="111">
        <v>503</v>
      </c>
      <c r="E64" s="112" t="s">
        <v>187</v>
      </c>
      <c r="F64" s="112" t="s">
        <v>103</v>
      </c>
      <c r="G64" s="113">
        <v>1720.7</v>
      </c>
    </row>
    <row r="65" spans="1:7" s="8" customFormat="1" ht="20.25" customHeight="1">
      <c r="A65" s="131" t="s">
        <v>245</v>
      </c>
      <c r="B65" s="107" t="s">
        <v>126</v>
      </c>
      <c r="C65" s="126">
        <v>969</v>
      </c>
      <c r="D65" s="103">
        <v>503</v>
      </c>
      <c r="E65" s="104" t="s">
        <v>188</v>
      </c>
      <c r="F65" s="104"/>
      <c r="G65" s="105">
        <f>G66</f>
        <v>2109.3</v>
      </c>
    </row>
    <row r="66" spans="1:7" ht="21" customHeight="1">
      <c r="A66" s="132" t="s">
        <v>246</v>
      </c>
      <c r="B66" s="109" t="s">
        <v>102</v>
      </c>
      <c r="C66" s="127">
        <v>969</v>
      </c>
      <c r="D66" s="111">
        <v>503</v>
      </c>
      <c r="E66" s="112" t="s">
        <v>188</v>
      </c>
      <c r="F66" s="112" t="s">
        <v>103</v>
      </c>
      <c r="G66" s="113">
        <v>2109.3</v>
      </c>
    </row>
    <row r="67" spans="1:7" s="8" customFormat="1" ht="48.75" customHeight="1">
      <c r="A67" s="131" t="s">
        <v>247</v>
      </c>
      <c r="B67" s="106" t="s">
        <v>151</v>
      </c>
      <c r="C67" s="126">
        <v>969</v>
      </c>
      <c r="D67" s="103">
        <v>503</v>
      </c>
      <c r="E67" s="104" t="s">
        <v>189</v>
      </c>
      <c r="F67" s="104"/>
      <c r="G67" s="105">
        <f>G68</f>
        <v>141.9</v>
      </c>
    </row>
    <row r="68" spans="1:7" ht="21.75" customHeight="1">
      <c r="A68" s="132" t="s">
        <v>248</v>
      </c>
      <c r="B68" s="109" t="s">
        <v>102</v>
      </c>
      <c r="C68" s="127">
        <v>969</v>
      </c>
      <c r="D68" s="111">
        <v>503</v>
      </c>
      <c r="E68" s="112" t="s">
        <v>189</v>
      </c>
      <c r="F68" s="112" t="s">
        <v>103</v>
      </c>
      <c r="G68" s="113">
        <v>141.9</v>
      </c>
    </row>
    <row r="69" spans="1:7" s="8" customFormat="1" ht="19.5" customHeight="1">
      <c r="A69" s="131" t="s">
        <v>249</v>
      </c>
      <c r="B69" s="107" t="s">
        <v>125</v>
      </c>
      <c r="C69" s="126">
        <v>969</v>
      </c>
      <c r="D69" s="103">
        <v>503</v>
      </c>
      <c r="E69" s="104" t="s">
        <v>190</v>
      </c>
      <c r="F69" s="104"/>
      <c r="G69" s="105">
        <f>G70</f>
        <v>3400</v>
      </c>
    </row>
    <row r="70" spans="1:7" ht="24" customHeight="1">
      <c r="A70" s="132" t="s">
        <v>250</v>
      </c>
      <c r="B70" s="109" t="s">
        <v>102</v>
      </c>
      <c r="C70" s="127">
        <v>969</v>
      </c>
      <c r="D70" s="111">
        <v>503</v>
      </c>
      <c r="E70" s="112" t="s">
        <v>190</v>
      </c>
      <c r="F70" s="112" t="s">
        <v>103</v>
      </c>
      <c r="G70" s="113">
        <v>3400</v>
      </c>
    </row>
    <row r="71" spans="1:7" s="8" customFormat="1" ht="31.5" customHeight="1">
      <c r="A71" s="131" t="s">
        <v>251</v>
      </c>
      <c r="B71" s="107" t="s">
        <v>120</v>
      </c>
      <c r="C71" s="126">
        <v>969</v>
      </c>
      <c r="D71" s="103">
        <v>503</v>
      </c>
      <c r="E71" s="104" t="s">
        <v>191</v>
      </c>
      <c r="F71" s="104"/>
      <c r="G71" s="105">
        <f>G72</f>
        <v>15115.4</v>
      </c>
    </row>
    <row r="72" spans="1:7" ht="21" customHeight="1">
      <c r="A72" s="132" t="s">
        <v>252</v>
      </c>
      <c r="B72" s="109" t="s">
        <v>102</v>
      </c>
      <c r="C72" s="127">
        <v>969</v>
      </c>
      <c r="D72" s="111">
        <v>503</v>
      </c>
      <c r="E72" s="112" t="s">
        <v>191</v>
      </c>
      <c r="F72" s="112" t="s">
        <v>103</v>
      </c>
      <c r="G72" s="113">
        <v>15115.4</v>
      </c>
    </row>
    <row r="73" spans="1:7" s="8" customFormat="1" ht="31.5" customHeight="1">
      <c r="A73" s="131" t="s">
        <v>253</v>
      </c>
      <c r="B73" s="107" t="s">
        <v>121</v>
      </c>
      <c r="C73" s="126">
        <v>969</v>
      </c>
      <c r="D73" s="103">
        <v>503</v>
      </c>
      <c r="E73" s="104" t="s">
        <v>192</v>
      </c>
      <c r="F73" s="104"/>
      <c r="G73" s="105">
        <f>G74</f>
        <v>100</v>
      </c>
    </row>
    <row r="74" spans="1:7" ht="20.25" customHeight="1">
      <c r="A74" s="132" t="s">
        <v>254</v>
      </c>
      <c r="B74" s="109" t="s">
        <v>102</v>
      </c>
      <c r="C74" s="127">
        <v>969</v>
      </c>
      <c r="D74" s="111">
        <v>503</v>
      </c>
      <c r="E74" s="112" t="s">
        <v>192</v>
      </c>
      <c r="F74" s="112" t="s">
        <v>103</v>
      </c>
      <c r="G74" s="113">
        <v>100</v>
      </c>
    </row>
    <row r="75" spans="1:7" s="8" customFormat="1" ht="20.25" customHeight="1">
      <c r="A75" s="131" t="s">
        <v>255</v>
      </c>
      <c r="B75" s="107" t="s">
        <v>122</v>
      </c>
      <c r="C75" s="126">
        <v>969</v>
      </c>
      <c r="D75" s="103">
        <v>503</v>
      </c>
      <c r="E75" s="104" t="s">
        <v>193</v>
      </c>
      <c r="F75" s="104"/>
      <c r="G75" s="105">
        <f>G76</f>
        <v>1332.7</v>
      </c>
    </row>
    <row r="76" spans="1:7" ht="22.5" customHeight="1">
      <c r="A76" s="132" t="s">
        <v>256</v>
      </c>
      <c r="B76" s="109" t="s">
        <v>102</v>
      </c>
      <c r="C76" s="127">
        <v>969</v>
      </c>
      <c r="D76" s="111">
        <v>503</v>
      </c>
      <c r="E76" s="112" t="s">
        <v>193</v>
      </c>
      <c r="F76" s="112" t="s">
        <v>103</v>
      </c>
      <c r="G76" s="113">
        <v>1332.7</v>
      </c>
    </row>
    <row r="77" spans="1:7" s="8" customFormat="1" ht="19.5" customHeight="1">
      <c r="A77" s="131" t="s">
        <v>257</v>
      </c>
      <c r="B77" s="107" t="s">
        <v>123</v>
      </c>
      <c r="C77" s="126">
        <v>969</v>
      </c>
      <c r="D77" s="103">
        <v>503</v>
      </c>
      <c r="E77" s="104" t="s">
        <v>194</v>
      </c>
      <c r="F77" s="104"/>
      <c r="G77" s="105">
        <f>G78</f>
        <v>240</v>
      </c>
    </row>
    <row r="78" spans="1:7" ht="18.75" customHeight="1">
      <c r="A78" s="132" t="s">
        <v>258</v>
      </c>
      <c r="B78" s="109" t="s">
        <v>102</v>
      </c>
      <c r="C78" s="127">
        <v>969</v>
      </c>
      <c r="D78" s="111">
        <v>503</v>
      </c>
      <c r="E78" s="112" t="s">
        <v>194</v>
      </c>
      <c r="F78" s="112" t="s">
        <v>103</v>
      </c>
      <c r="G78" s="113">
        <v>240</v>
      </c>
    </row>
    <row r="79" spans="1:7" s="8" customFormat="1" ht="19.5" customHeight="1">
      <c r="A79" s="131" t="s">
        <v>259</v>
      </c>
      <c r="B79" s="107" t="s">
        <v>124</v>
      </c>
      <c r="C79" s="126">
        <v>969</v>
      </c>
      <c r="D79" s="103">
        <v>503</v>
      </c>
      <c r="E79" s="104" t="s">
        <v>195</v>
      </c>
      <c r="F79" s="104"/>
      <c r="G79" s="105">
        <f>G80</f>
        <v>100</v>
      </c>
    </row>
    <row r="80" spans="1:7" ht="19.5" customHeight="1">
      <c r="A80" s="132" t="s">
        <v>260</v>
      </c>
      <c r="B80" s="109" t="s">
        <v>102</v>
      </c>
      <c r="C80" s="127">
        <v>969</v>
      </c>
      <c r="D80" s="111">
        <v>503</v>
      </c>
      <c r="E80" s="112" t="s">
        <v>195</v>
      </c>
      <c r="F80" s="112" t="s">
        <v>103</v>
      </c>
      <c r="G80" s="113">
        <v>100</v>
      </c>
    </row>
    <row r="81" spans="1:7" s="7" customFormat="1" ht="15.75" customHeight="1">
      <c r="A81" s="85" t="s">
        <v>261</v>
      </c>
      <c r="B81" s="99" t="s">
        <v>127</v>
      </c>
      <c r="C81" s="95">
        <v>969</v>
      </c>
      <c r="D81" s="93">
        <v>700</v>
      </c>
      <c r="E81" s="66"/>
      <c r="F81" s="66"/>
      <c r="G81" s="86">
        <f>G82+G85</f>
        <v>1198</v>
      </c>
    </row>
    <row r="82" spans="1:7" s="82" customFormat="1" ht="19.5" customHeight="1">
      <c r="A82" s="134" t="s">
        <v>262</v>
      </c>
      <c r="B82" s="109" t="s">
        <v>128</v>
      </c>
      <c r="C82" s="127">
        <v>969</v>
      </c>
      <c r="D82" s="111">
        <v>705</v>
      </c>
      <c r="E82" s="112"/>
      <c r="F82" s="112"/>
      <c r="G82" s="113">
        <f>G83</f>
        <v>162</v>
      </c>
    </row>
    <row r="83" spans="1:7" s="7" customFormat="1" ht="46.5" customHeight="1">
      <c r="A83" s="100" t="s">
        <v>263</v>
      </c>
      <c r="B83" s="137" t="s">
        <v>129</v>
      </c>
      <c r="C83" s="126">
        <v>969</v>
      </c>
      <c r="D83" s="103">
        <v>705</v>
      </c>
      <c r="E83" s="138" t="s">
        <v>196</v>
      </c>
      <c r="F83" s="104"/>
      <c r="G83" s="105">
        <f>G84</f>
        <v>162</v>
      </c>
    </row>
    <row r="84" spans="1:7" s="82" customFormat="1" ht="21" customHeight="1">
      <c r="A84" s="108" t="s">
        <v>264</v>
      </c>
      <c r="B84" s="109" t="s">
        <v>102</v>
      </c>
      <c r="C84" s="127">
        <v>969</v>
      </c>
      <c r="D84" s="111">
        <v>705</v>
      </c>
      <c r="E84" s="136" t="s">
        <v>196</v>
      </c>
      <c r="F84" s="112" t="s">
        <v>103</v>
      </c>
      <c r="G84" s="113">
        <v>162</v>
      </c>
    </row>
    <row r="85" spans="1:7" s="8" customFormat="1" ht="18" customHeight="1">
      <c r="A85" s="100" t="s">
        <v>265</v>
      </c>
      <c r="B85" s="107" t="s">
        <v>6</v>
      </c>
      <c r="C85" s="126">
        <v>969</v>
      </c>
      <c r="D85" s="103">
        <v>707</v>
      </c>
      <c r="E85" s="104"/>
      <c r="F85" s="104"/>
      <c r="G85" s="105">
        <f>G86+G92+G88+G90</f>
        <v>1036</v>
      </c>
    </row>
    <row r="86" spans="1:7" s="8" customFormat="1" ht="31.5" customHeight="1">
      <c r="A86" s="100" t="s">
        <v>266</v>
      </c>
      <c r="B86" s="107" t="s">
        <v>150</v>
      </c>
      <c r="C86" s="126">
        <v>969</v>
      </c>
      <c r="D86" s="103">
        <v>707</v>
      </c>
      <c r="E86" s="104" t="s">
        <v>197</v>
      </c>
      <c r="F86" s="104"/>
      <c r="G86" s="105">
        <f>G87</f>
        <v>570</v>
      </c>
    </row>
    <row r="87" spans="1:7" ht="16.5" customHeight="1">
      <c r="A87" s="108" t="s">
        <v>267</v>
      </c>
      <c r="B87" s="109" t="s">
        <v>102</v>
      </c>
      <c r="C87" s="127">
        <v>969</v>
      </c>
      <c r="D87" s="111">
        <v>707</v>
      </c>
      <c r="E87" s="112" t="s">
        <v>197</v>
      </c>
      <c r="F87" s="112" t="s">
        <v>103</v>
      </c>
      <c r="G87" s="113">
        <v>570</v>
      </c>
    </row>
    <row r="88" spans="1:7" s="8" customFormat="1" ht="33" customHeight="1">
      <c r="A88" s="100" t="s">
        <v>269</v>
      </c>
      <c r="B88" s="107" t="s">
        <v>199</v>
      </c>
      <c r="C88" s="126">
        <v>969</v>
      </c>
      <c r="D88" s="103">
        <v>707</v>
      </c>
      <c r="E88" s="104" t="s">
        <v>198</v>
      </c>
      <c r="F88" s="104"/>
      <c r="G88" s="105">
        <f>G89</f>
        <v>216</v>
      </c>
    </row>
    <row r="89" spans="1:7" ht="21" customHeight="1">
      <c r="A89" s="108" t="s">
        <v>270</v>
      </c>
      <c r="B89" s="109" t="s">
        <v>102</v>
      </c>
      <c r="C89" s="127">
        <v>969</v>
      </c>
      <c r="D89" s="111">
        <v>707</v>
      </c>
      <c r="E89" s="112" t="s">
        <v>198</v>
      </c>
      <c r="F89" s="112" t="s">
        <v>103</v>
      </c>
      <c r="G89" s="113">
        <v>216</v>
      </c>
    </row>
    <row r="90" spans="1:7" s="8" customFormat="1" ht="33" customHeight="1">
      <c r="A90" s="100" t="s">
        <v>271</v>
      </c>
      <c r="B90" s="107" t="s">
        <v>181</v>
      </c>
      <c r="C90" s="126">
        <v>969</v>
      </c>
      <c r="D90" s="103">
        <v>707</v>
      </c>
      <c r="E90" s="104" t="s">
        <v>182</v>
      </c>
      <c r="F90" s="104"/>
      <c r="G90" s="105">
        <f>G91</f>
        <v>100</v>
      </c>
    </row>
    <row r="91" spans="1:7" ht="21.75" customHeight="1">
      <c r="A91" s="108" t="s">
        <v>272</v>
      </c>
      <c r="B91" s="109" t="s">
        <v>102</v>
      </c>
      <c r="C91" s="127">
        <v>969</v>
      </c>
      <c r="D91" s="111">
        <v>707</v>
      </c>
      <c r="E91" s="112" t="s">
        <v>182</v>
      </c>
      <c r="F91" s="112" t="s">
        <v>103</v>
      </c>
      <c r="G91" s="113">
        <v>100</v>
      </c>
    </row>
    <row r="92" spans="1:7" s="8" customFormat="1" ht="48.75" customHeight="1">
      <c r="A92" s="100" t="s">
        <v>273</v>
      </c>
      <c r="B92" s="107" t="s">
        <v>200</v>
      </c>
      <c r="C92" s="126">
        <v>969</v>
      </c>
      <c r="D92" s="103">
        <v>707</v>
      </c>
      <c r="E92" s="104" t="s">
        <v>201</v>
      </c>
      <c r="F92" s="104"/>
      <c r="G92" s="105">
        <f>G93</f>
        <v>150</v>
      </c>
    </row>
    <row r="93" spans="1:7" ht="21" customHeight="1">
      <c r="A93" s="108" t="s">
        <v>274</v>
      </c>
      <c r="B93" s="109" t="s">
        <v>102</v>
      </c>
      <c r="C93" s="127">
        <v>969</v>
      </c>
      <c r="D93" s="111">
        <v>707</v>
      </c>
      <c r="E93" s="112" t="s">
        <v>201</v>
      </c>
      <c r="F93" s="112" t="s">
        <v>103</v>
      </c>
      <c r="G93" s="113">
        <v>150</v>
      </c>
    </row>
    <row r="94" spans="1:7" ht="17.25" customHeight="1">
      <c r="A94" s="100" t="s">
        <v>275</v>
      </c>
      <c r="B94" s="107" t="s">
        <v>130</v>
      </c>
      <c r="C94" s="126">
        <v>969</v>
      </c>
      <c r="D94" s="103">
        <v>800</v>
      </c>
      <c r="E94" s="104"/>
      <c r="F94" s="104"/>
      <c r="G94" s="105">
        <f>G95</f>
        <v>6780</v>
      </c>
    </row>
    <row r="95" spans="1:7" s="8" customFormat="1" ht="15.75">
      <c r="A95" s="100" t="s">
        <v>276</v>
      </c>
      <c r="B95" s="107" t="s">
        <v>131</v>
      </c>
      <c r="C95" s="126">
        <v>969</v>
      </c>
      <c r="D95" s="103">
        <v>801</v>
      </c>
      <c r="E95" s="104"/>
      <c r="F95" s="104"/>
      <c r="G95" s="105">
        <f>G96+G99+G101</f>
        <v>6780</v>
      </c>
    </row>
    <row r="96" spans="1:7" s="8" customFormat="1" ht="30" customHeight="1">
      <c r="A96" s="100" t="s">
        <v>277</v>
      </c>
      <c r="B96" s="107" t="s">
        <v>149</v>
      </c>
      <c r="C96" s="126">
        <v>969</v>
      </c>
      <c r="D96" s="103">
        <v>801</v>
      </c>
      <c r="E96" s="104" t="s">
        <v>202</v>
      </c>
      <c r="F96" s="104"/>
      <c r="G96" s="105">
        <f>G97</f>
        <v>5880</v>
      </c>
    </row>
    <row r="97" spans="1:7" ht="18" customHeight="1">
      <c r="A97" s="108" t="s">
        <v>278</v>
      </c>
      <c r="B97" s="109" t="s">
        <v>102</v>
      </c>
      <c r="C97" s="127">
        <v>969</v>
      </c>
      <c r="D97" s="111">
        <v>801</v>
      </c>
      <c r="E97" s="112" t="s">
        <v>202</v>
      </c>
      <c r="F97" s="112" t="s">
        <v>103</v>
      </c>
      <c r="G97" s="113">
        <v>5880</v>
      </c>
    </row>
    <row r="98" spans="1:7" s="8" customFormat="1" ht="18" customHeight="1">
      <c r="A98" s="100" t="s">
        <v>279</v>
      </c>
      <c r="B98" s="100" t="s">
        <v>132</v>
      </c>
      <c r="C98" s="126">
        <v>969</v>
      </c>
      <c r="D98" s="103">
        <v>804</v>
      </c>
      <c r="E98" s="104"/>
      <c r="F98" s="104"/>
      <c r="G98" s="105">
        <f>G99+G101</f>
        <v>900</v>
      </c>
    </row>
    <row r="99" spans="1:7" s="6" customFormat="1" ht="30" customHeight="1">
      <c r="A99" s="100" t="s">
        <v>280</v>
      </c>
      <c r="B99" s="107" t="s">
        <v>205</v>
      </c>
      <c r="C99" s="126">
        <v>969</v>
      </c>
      <c r="D99" s="103">
        <v>804</v>
      </c>
      <c r="E99" s="104" t="s">
        <v>203</v>
      </c>
      <c r="F99" s="104"/>
      <c r="G99" s="105">
        <f>G100</f>
        <v>150</v>
      </c>
    </row>
    <row r="100" spans="1:7" s="89" customFormat="1" ht="21" customHeight="1">
      <c r="A100" s="108" t="s">
        <v>281</v>
      </c>
      <c r="B100" s="109" t="s">
        <v>102</v>
      </c>
      <c r="C100" s="127">
        <v>969</v>
      </c>
      <c r="D100" s="111">
        <v>804</v>
      </c>
      <c r="E100" s="112" t="s">
        <v>203</v>
      </c>
      <c r="F100" s="112" t="s">
        <v>103</v>
      </c>
      <c r="G100" s="113">
        <v>150</v>
      </c>
    </row>
    <row r="101" spans="1:7" s="8" customFormat="1" ht="33.75" customHeight="1">
      <c r="A101" s="100" t="s">
        <v>268</v>
      </c>
      <c r="B101" s="107" t="s">
        <v>206</v>
      </c>
      <c r="C101" s="126">
        <v>969</v>
      </c>
      <c r="D101" s="103">
        <v>804</v>
      </c>
      <c r="E101" s="104" t="s">
        <v>204</v>
      </c>
      <c r="F101" s="104"/>
      <c r="G101" s="105">
        <f>G102</f>
        <v>750</v>
      </c>
    </row>
    <row r="102" spans="1:7" ht="18" customHeight="1">
      <c r="A102" s="108" t="s">
        <v>282</v>
      </c>
      <c r="B102" s="109" t="s">
        <v>102</v>
      </c>
      <c r="C102" s="127">
        <v>969</v>
      </c>
      <c r="D102" s="111">
        <v>804</v>
      </c>
      <c r="E102" s="112" t="s">
        <v>204</v>
      </c>
      <c r="F102" s="112" t="s">
        <v>103</v>
      </c>
      <c r="G102" s="113">
        <v>750</v>
      </c>
    </row>
    <row r="103" spans="1:7" ht="17.25" customHeight="1">
      <c r="A103" s="85" t="s">
        <v>283</v>
      </c>
      <c r="B103" s="99" t="s">
        <v>133</v>
      </c>
      <c r="C103" s="92">
        <v>969</v>
      </c>
      <c r="D103" s="93">
        <v>1000</v>
      </c>
      <c r="E103" s="66"/>
      <c r="F103" s="66"/>
      <c r="G103" s="86">
        <f>G104+G107</f>
        <v>18654.600000000002</v>
      </c>
    </row>
    <row r="104" spans="1:7" s="89" customFormat="1" ht="17.25" customHeight="1">
      <c r="A104" s="108" t="s">
        <v>284</v>
      </c>
      <c r="B104" s="109" t="s">
        <v>142</v>
      </c>
      <c r="C104" s="110">
        <v>969</v>
      </c>
      <c r="D104" s="111">
        <v>1003</v>
      </c>
      <c r="E104" s="112"/>
      <c r="F104" s="112"/>
      <c r="G104" s="113">
        <f>G105</f>
        <v>560</v>
      </c>
    </row>
    <row r="105" spans="1:7" s="8" customFormat="1" ht="35.25" customHeight="1">
      <c r="A105" s="100" t="s">
        <v>285</v>
      </c>
      <c r="B105" s="107" t="s">
        <v>143</v>
      </c>
      <c r="C105" s="102">
        <v>969</v>
      </c>
      <c r="D105" s="103">
        <v>1003</v>
      </c>
      <c r="E105" s="104" t="s">
        <v>207</v>
      </c>
      <c r="F105" s="104"/>
      <c r="G105" s="105">
        <f>G106</f>
        <v>560</v>
      </c>
    </row>
    <row r="106" spans="1:7" ht="17.25" customHeight="1">
      <c r="A106" s="108" t="s">
        <v>286</v>
      </c>
      <c r="B106" s="109" t="s">
        <v>135</v>
      </c>
      <c r="C106" s="110">
        <v>969</v>
      </c>
      <c r="D106" s="111">
        <v>1003</v>
      </c>
      <c r="E106" s="112" t="s">
        <v>207</v>
      </c>
      <c r="F106" s="112" t="s">
        <v>136</v>
      </c>
      <c r="G106" s="113">
        <v>560</v>
      </c>
    </row>
    <row r="107" spans="1:7" s="8" customFormat="1" ht="18.75" customHeight="1">
      <c r="A107" s="131" t="s">
        <v>287</v>
      </c>
      <c r="B107" s="107" t="s">
        <v>134</v>
      </c>
      <c r="C107" s="102">
        <v>969</v>
      </c>
      <c r="D107" s="103">
        <v>1004</v>
      </c>
      <c r="E107" s="104"/>
      <c r="F107" s="104"/>
      <c r="G107" s="105">
        <f>G108+G111+G114+G116</f>
        <v>18094.600000000002</v>
      </c>
    </row>
    <row r="108" spans="1:7" s="8" customFormat="1" ht="31.5">
      <c r="A108" s="100" t="s">
        <v>288</v>
      </c>
      <c r="B108" s="107" t="s">
        <v>208</v>
      </c>
      <c r="C108" s="102">
        <v>969</v>
      </c>
      <c r="D108" s="103">
        <v>1004</v>
      </c>
      <c r="E108" s="104" t="s">
        <v>209</v>
      </c>
      <c r="F108" s="104"/>
      <c r="G108" s="105">
        <f>G109+G110</f>
        <v>1767.2</v>
      </c>
    </row>
    <row r="109" spans="1:7" ht="47.25">
      <c r="A109" s="108" t="s">
        <v>289</v>
      </c>
      <c r="B109" s="109" t="s">
        <v>88</v>
      </c>
      <c r="C109" s="110">
        <v>969</v>
      </c>
      <c r="D109" s="111">
        <v>1004</v>
      </c>
      <c r="E109" s="112" t="s">
        <v>209</v>
      </c>
      <c r="F109" s="112" t="s">
        <v>89</v>
      </c>
      <c r="G109" s="113">
        <v>138.8</v>
      </c>
    </row>
    <row r="110" spans="1:8" ht="17.25" customHeight="1">
      <c r="A110" s="108" t="s">
        <v>290</v>
      </c>
      <c r="B110" s="109" t="s">
        <v>102</v>
      </c>
      <c r="C110" s="110">
        <v>969</v>
      </c>
      <c r="D110" s="111">
        <v>1004</v>
      </c>
      <c r="E110" s="112" t="s">
        <v>209</v>
      </c>
      <c r="F110" s="112" t="s">
        <v>103</v>
      </c>
      <c r="G110" s="113">
        <v>1628.4</v>
      </c>
      <c r="H110">
        <v>-1.6</v>
      </c>
    </row>
    <row r="111" spans="1:7" s="8" customFormat="1" ht="51" customHeight="1">
      <c r="A111" s="100" t="s">
        <v>291</v>
      </c>
      <c r="B111" s="107" t="s">
        <v>210</v>
      </c>
      <c r="C111" s="102">
        <v>969</v>
      </c>
      <c r="D111" s="103">
        <v>1004</v>
      </c>
      <c r="E111" s="104" t="s">
        <v>211</v>
      </c>
      <c r="F111" s="104"/>
      <c r="G111" s="105">
        <f>SUM(G112:G113)</f>
        <v>3724</v>
      </c>
    </row>
    <row r="112" spans="1:7" ht="49.5" customHeight="1">
      <c r="A112" s="108" t="s">
        <v>292</v>
      </c>
      <c r="B112" s="109" t="s">
        <v>88</v>
      </c>
      <c r="C112" s="110">
        <v>969</v>
      </c>
      <c r="D112" s="111">
        <v>1004</v>
      </c>
      <c r="E112" s="112" t="s">
        <v>211</v>
      </c>
      <c r="F112" s="112" t="s">
        <v>89</v>
      </c>
      <c r="G112" s="113">
        <v>3469</v>
      </c>
    </row>
    <row r="113" spans="1:7" ht="19.5" customHeight="1">
      <c r="A113" s="108" t="s">
        <v>293</v>
      </c>
      <c r="B113" s="109" t="s">
        <v>102</v>
      </c>
      <c r="C113" s="110">
        <v>969</v>
      </c>
      <c r="D113" s="111">
        <v>1004</v>
      </c>
      <c r="E113" s="112" t="s">
        <v>211</v>
      </c>
      <c r="F113" s="112" t="s">
        <v>103</v>
      </c>
      <c r="G113" s="113">
        <v>255</v>
      </c>
    </row>
    <row r="114" spans="1:7" s="8" customFormat="1" ht="49.5" customHeight="1">
      <c r="A114" s="100" t="s">
        <v>294</v>
      </c>
      <c r="B114" s="107" t="s">
        <v>212</v>
      </c>
      <c r="C114" s="102">
        <v>969</v>
      </c>
      <c r="D114" s="103">
        <v>1004</v>
      </c>
      <c r="E114" s="104" t="s">
        <v>213</v>
      </c>
      <c r="F114" s="104"/>
      <c r="G114" s="105">
        <f>G115</f>
        <v>8681</v>
      </c>
    </row>
    <row r="115" spans="1:7" ht="18.75" customHeight="1">
      <c r="A115" s="108" t="s">
        <v>295</v>
      </c>
      <c r="B115" s="109" t="s">
        <v>135</v>
      </c>
      <c r="C115" s="110">
        <v>969</v>
      </c>
      <c r="D115" s="111">
        <v>1004</v>
      </c>
      <c r="E115" s="112" t="s">
        <v>213</v>
      </c>
      <c r="F115" s="112" t="s">
        <v>136</v>
      </c>
      <c r="G115" s="113">
        <v>8681</v>
      </c>
    </row>
    <row r="116" spans="1:7" s="8" customFormat="1" ht="30.75" customHeight="1">
      <c r="A116" s="143" t="s">
        <v>296</v>
      </c>
      <c r="B116" s="107" t="s">
        <v>214</v>
      </c>
      <c r="C116" s="144">
        <v>969</v>
      </c>
      <c r="D116" s="145">
        <v>1004</v>
      </c>
      <c r="E116" s="146" t="s">
        <v>215</v>
      </c>
      <c r="F116" s="146"/>
      <c r="G116" s="147">
        <f>G117</f>
        <v>3922.4</v>
      </c>
    </row>
    <row r="117" spans="1:7" ht="18.75" customHeight="1">
      <c r="A117" s="148" t="s">
        <v>297</v>
      </c>
      <c r="B117" s="109" t="s">
        <v>135</v>
      </c>
      <c r="C117" s="149">
        <v>969</v>
      </c>
      <c r="D117" s="150">
        <v>1004</v>
      </c>
      <c r="E117" s="151" t="s">
        <v>215</v>
      </c>
      <c r="F117" s="151" t="s">
        <v>136</v>
      </c>
      <c r="G117" s="152">
        <v>3922.4</v>
      </c>
    </row>
    <row r="118" spans="1:7" ht="19.5" customHeight="1">
      <c r="A118" s="100" t="s">
        <v>302</v>
      </c>
      <c r="B118" s="137" t="s">
        <v>137</v>
      </c>
      <c r="C118" s="126">
        <v>969</v>
      </c>
      <c r="D118" s="103">
        <v>1100</v>
      </c>
      <c r="E118" s="104"/>
      <c r="F118" s="104"/>
      <c r="G118" s="105">
        <f>G119</f>
        <v>800</v>
      </c>
    </row>
    <row r="119" spans="1:7" ht="15.75" customHeight="1">
      <c r="A119" s="132" t="s">
        <v>298</v>
      </c>
      <c r="B119" s="135" t="s">
        <v>138</v>
      </c>
      <c r="C119" s="127">
        <v>969</v>
      </c>
      <c r="D119" s="111">
        <v>1102</v>
      </c>
      <c r="E119" s="112" t="s">
        <v>163</v>
      </c>
      <c r="F119" s="112"/>
      <c r="G119" s="113">
        <f>G120</f>
        <v>800</v>
      </c>
    </row>
    <row r="120" spans="1:7" s="8" customFormat="1" ht="65.25" customHeight="1">
      <c r="A120" s="100" t="s">
        <v>299</v>
      </c>
      <c r="B120" s="107" t="s">
        <v>148</v>
      </c>
      <c r="C120" s="126">
        <v>969</v>
      </c>
      <c r="D120" s="103">
        <v>1102</v>
      </c>
      <c r="E120" s="104" t="s">
        <v>163</v>
      </c>
      <c r="F120" s="104"/>
      <c r="G120" s="105">
        <f>G121</f>
        <v>800</v>
      </c>
    </row>
    <row r="121" spans="1:7" ht="18.75" customHeight="1">
      <c r="A121" s="108" t="s">
        <v>300</v>
      </c>
      <c r="B121" s="109" t="s">
        <v>102</v>
      </c>
      <c r="C121" s="127">
        <v>969</v>
      </c>
      <c r="D121" s="111">
        <v>1102</v>
      </c>
      <c r="E121" s="112" t="s">
        <v>163</v>
      </c>
      <c r="F121" s="112" t="s">
        <v>103</v>
      </c>
      <c r="G121" s="113">
        <v>800</v>
      </c>
    </row>
    <row r="122" spans="1:7" ht="15.75" customHeight="1">
      <c r="A122" s="100" t="s">
        <v>301</v>
      </c>
      <c r="B122" s="107" t="s">
        <v>139</v>
      </c>
      <c r="C122" s="102">
        <v>969</v>
      </c>
      <c r="D122" s="103">
        <v>1200</v>
      </c>
      <c r="E122" s="104"/>
      <c r="F122" s="104"/>
      <c r="G122" s="105">
        <f>G123</f>
        <v>396.2</v>
      </c>
    </row>
    <row r="123" spans="1:7" ht="15" customHeight="1">
      <c r="A123" s="108" t="s">
        <v>303</v>
      </c>
      <c r="B123" s="135" t="s">
        <v>7</v>
      </c>
      <c r="C123" s="127">
        <v>969</v>
      </c>
      <c r="D123" s="111">
        <v>1202</v>
      </c>
      <c r="E123" s="112" t="s">
        <v>162</v>
      </c>
      <c r="F123" s="112"/>
      <c r="G123" s="113">
        <f>G124</f>
        <v>396.2</v>
      </c>
    </row>
    <row r="124" spans="1:7" ht="18" customHeight="1">
      <c r="A124" s="108" t="s">
        <v>304</v>
      </c>
      <c r="B124" s="109" t="s">
        <v>147</v>
      </c>
      <c r="C124" s="127">
        <v>969</v>
      </c>
      <c r="D124" s="111">
        <v>1202</v>
      </c>
      <c r="E124" s="112" t="s">
        <v>162</v>
      </c>
      <c r="F124" s="112"/>
      <c r="G124" s="113">
        <f>G125</f>
        <v>396.2</v>
      </c>
    </row>
    <row r="125" spans="1:7" ht="19.5" customHeight="1">
      <c r="A125" s="108" t="s">
        <v>305</v>
      </c>
      <c r="B125" s="109" t="s">
        <v>102</v>
      </c>
      <c r="C125" s="127">
        <v>969</v>
      </c>
      <c r="D125" s="111">
        <v>1202</v>
      </c>
      <c r="E125" s="112" t="s">
        <v>162</v>
      </c>
      <c r="F125" s="112" t="s">
        <v>103</v>
      </c>
      <c r="G125" s="113">
        <v>396.2</v>
      </c>
    </row>
    <row r="126" spans="1:7" ht="27" customHeight="1">
      <c r="A126" s="139"/>
      <c r="B126" s="153" t="s">
        <v>140</v>
      </c>
      <c r="C126" s="153"/>
      <c r="D126" s="140"/>
      <c r="E126" s="141"/>
      <c r="F126" s="141"/>
      <c r="G126" s="142">
        <f>G25+G49+G53+G57+G81+G94+G103+G118+G122+G11</f>
        <v>122689</v>
      </c>
    </row>
    <row r="138" ht="18">
      <c r="B138" s="91"/>
    </row>
  </sheetData>
  <sheetProtection/>
  <mergeCells count="8">
    <mergeCell ref="E5:G5"/>
    <mergeCell ref="G8:G9"/>
    <mergeCell ref="A8:A9"/>
    <mergeCell ref="B8:B9"/>
    <mergeCell ref="C8:C9"/>
    <mergeCell ref="D8:D9"/>
    <mergeCell ref="E8:E9"/>
    <mergeCell ref="F8:F9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3"/>
  <sheetViews>
    <sheetView zoomScale="75" zoomScaleNormal="75" zoomScalePageLayoutView="0" workbookViewId="0" topLeftCell="B115">
      <selection activeCell="H122" sqref="H122:H13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7"/>
      <c r="C1" s="79"/>
      <c r="F1" s="80"/>
      <c r="G1" s="81" t="s">
        <v>71</v>
      </c>
    </row>
    <row r="2" spans="6:7" ht="18" customHeight="1">
      <c r="F2" s="82"/>
      <c r="G2" s="81" t="s">
        <v>72</v>
      </c>
    </row>
    <row r="3" spans="3:7" s="9" customFormat="1" ht="15.75">
      <c r="C3" s="83"/>
      <c r="E3" s="155"/>
      <c r="G3" s="81" t="s">
        <v>216</v>
      </c>
    </row>
    <row r="4" spans="3:8" s="9" customFormat="1" ht="15.75">
      <c r="C4" s="83"/>
      <c r="D4" s="156" t="s">
        <v>307</v>
      </c>
      <c r="E4" s="156"/>
      <c r="F4" s="156"/>
      <c r="G4" s="156"/>
      <c r="H4" s="156"/>
    </row>
    <row r="5" spans="3:7" s="9" customFormat="1" ht="15.75">
      <c r="C5" s="83"/>
      <c r="E5" s="408" t="s">
        <v>306</v>
      </c>
      <c r="F5" s="408"/>
      <c r="G5" s="408"/>
    </row>
    <row r="6" spans="1:8" s="9" customFormat="1" ht="15.75">
      <c r="A6" s="96"/>
      <c r="B6" s="97"/>
      <c r="C6" s="97"/>
      <c r="D6" s="96"/>
      <c r="E6" s="415" t="s">
        <v>311</v>
      </c>
      <c r="F6" s="415"/>
      <c r="G6" s="96"/>
      <c r="H6" s="84"/>
    </row>
    <row r="7" spans="1:8" s="9" customFormat="1" ht="15.75">
      <c r="A7" s="96"/>
      <c r="B7" s="7" t="s">
        <v>315</v>
      </c>
      <c r="C7" s="97"/>
      <c r="D7" s="96"/>
      <c r="E7" s="96"/>
      <c r="F7" s="96"/>
      <c r="G7" s="96"/>
      <c r="H7" s="84"/>
    </row>
    <row r="8" spans="1:7" ht="15">
      <c r="A8" s="96"/>
      <c r="B8" s="96"/>
      <c r="C8" s="96"/>
      <c r="D8" s="96"/>
      <c r="E8" s="96"/>
      <c r="F8" s="96"/>
      <c r="G8" s="98" t="s">
        <v>73</v>
      </c>
    </row>
    <row r="9" spans="1:7" ht="12.75" customHeight="1">
      <c r="A9" s="411" t="s">
        <v>74</v>
      </c>
      <c r="B9" s="413" t="s">
        <v>9</v>
      </c>
      <c r="C9" s="400" t="s">
        <v>75</v>
      </c>
      <c r="D9" s="409" t="s">
        <v>76</v>
      </c>
      <c r="E9" s="409" t="s">
        <v>77</v>
      </c>
      <c r="F9" s="409" t="s">
        <v>78</v>
      </c>
      <c r="G9" s="409" t="s">
        <v>79</v>
      </c>
    </row>
    <row r="10" spans="1:7" ht="12.75" customHeight="1">
      <c r="A10" s="412"/>
      <c r="B10" s="414"/>
      <c r="C10" s="401"/>
      <c r="D10" s="410"/>
      <c r="E10" s="410"/>
      <c r="F10" s="410"/>
      <c r="G10" s="410"/>
    </row>
    <row r="11" spans="1:7" ht="24" customHeight="1">
      <c r="A11" s="118"/>
      <c r="B11" s="121" t="s">
        <v>313</v>
      </c>
      <c r="C11" s="119"/>
      <c r="D11" s="120"/>
      <c r="E11" s="120"/>
      <c r="F11" s="120"/>
      <c r="G11" s="154">
        <f>G12</f>
        <v>4665.8</v>
      </c>
    </row>
    <row r="12" spans="1:7" ht="15.75">
      <c r="A12" s="100" t="s">
        <v>81</v>
      </c>
      <c r="B12" s="101" t="s">
        <v>82</v>
      </c>
      <c r="C12" s="102">
        <v>924</v>
      </c>
      <c r="D12" s="103">
        <v>100</v>
      </c>
      <c r="E12" s="104"/>
      <c r="F12" s="104"/>
      <c r="G12" s="105">
        <f>G13+G16</f>
        <v>4665.8</v>
      </c>
    </row>
    <row r="13" spans="1:7" ht="30.75" customHeight="1">
      <c r="A13" s="100" t="s">
        <v>83</v>
      </c>
      <c r="B13" s="106" t="s">
        <v>84</v>
      </c>
      <c r="C13" s="102">
        <v>924</v>
      </c>
      <c r="D13" s="103">
        <v>102</v>
      </c>
      <c r="E13" s="104"/>
      <c r="F13" s="104"/>
      <c r="G13" s="105">
        <f>G14</f>
        <v>1117.2</v>
      </c>
    </row>
    <row r="14" spans="1:7" s="8" customFormat="1" ht="18.75" customHeight="1">
      <c r="A14" s="100" t="s">
        <v>85</v>
      </c>
      <c r="B14" s="107" t="s">
        <v>86</v>
      </c>
      <c r="C14" s="102">
        <v>924</v>
      </c>
      <c r="D14" s="103">
        <v>102</v>
      </c>
      <c r="E14" s="104" t="s">
        <v>164</v>
      </c>
      <c r="F14" s="104"/>
      <c r="G14" s="105">
        <f>G15</f>
        <v>1117.2</v>
      </c>
    </row>
    <row r="15" spans="1:7" ht="51.75" customHeight="1">
      <c r="A15" s="108" t="s">
        <v>87</v>
      </c>
      <c r="B15" s="109" t="s">
        <v>88</v>
      </c>
      <c r="C15" s="110">
        <v>924</v>
      </c>
      <c r="D15" s="111">
        <v>102</v>
      </c>
      <c r="E15" s="112" t="s">
        <v>164</v>
      </c>
      <c r="F15" s="112" t="s">
        <v>89</v>
      </c>
      <c r="G15" s="113">
        <v>1117.2</v>
      </c>
    </row>
    <row r="16" spans="1:7" ht="33" customHeight="1">
      <c r="A16" s="100" t="s">
        <v>90</v>
      </c>
      <c r="B16" s="106" t="s">
        <v>91</v>
      </c>
      <c r="C16" s="102">
        <v>924</v>
      </c>
      <c r="D16" s="103">
        <v>103</v>
      </c>
      <c r="E16" s="104"/>
      <c r="F16" s="104"/>
      <c r="G16" s="105">
        <f>G17+G19+G21</f>
        <v>3548.6000000000004</v>
      </c>
    </row>
    <row r="17" spans="1:7" s="8" customFormat="1" ht="17.25" customHeight="1">
      <c r="A17" s="100" t="s">
        <v>92</v>
      </c>
      <c r="B17" s="107" t="s">
        <v>93</v>
      </c>
      <c r="C17" s="102">
        <v>924</v>
      </c>
      <c r="D17" s="103">
        <v>103</v>
      </c>
      <c r="E17" s="104" t="s">
        <v>165</v>
      </c>
      <c r="F17" s="104"/>
      <c r="G17" s="105">
        <f>G18</f>
        <v>960.8</v>
      </c>
    </row>
    <row r="18" spans="1:7" ht="48.75" customHeight="1">
      <c r="A18" s="108" t="s">
        <v>94</v>
      </c>
      <c r="B18" s="109" t="s">
        <v>88</v>
      </c>
      <c r="C18" s="110">
        <v>924</v>
      </c>
      <c r="D18" s="111">
        <v>103</v>
      </c>
      <c r="E18" s="112" t="s">
        <v>165</v>
      </c>
      <c r="F18" s="112" t="s">
        <v>89</v>
      </c>
      <c r="G18" s="113">
        <v>960.8</v>
      </c>
    </row>
    <row r="19" spans="1:7" s="8" customFormat="1" ht="18.75" customHeight="1">
      <c r="A19" s="100" t="s">
        <v>95</v>
      </c>
      <c r="B19" s="107" t="s">
        <v>96</v>
      </c>
      <c r="C19" s="102">
        <v>924</v>
      </c>
      <c r="D19" s="103">
        <v>103</v>
      </c>
      <c r="E19" s="104" t="s">
        <v>166</v>
      </c>
      <c r="F19" s="104"/>
      <c r="G19" s="105">
        <f>G20</f>
        <v>264.6</v>
      </c>
    </row>
    <row r="20" spans="1:7" ht="48.75" customHeight="1">
      <c r="A20" s="108" t="s">
        <v>97</v>
      </c>
      <c r="B20" s="109" t="s">
        <v>88</v>
      </c>
      <c r="C20" s="110">
        <v>924</v>
      </c>
      <c r="D20" s="111">
        <v>103</v>
      </c>
      <c r="E20" s="112" t="s">
        <v>166</v>
      </c>
      <c r="F20" s="112" t="s">
        <v>89</v>
      </c>
      <c r="G20" s="113">
        <v>264.6</v>
      </c>
    </row>
    <row r="21" spans="1:7" s="8" customFormat="1" ht="16.5" customHeight="1">
      <c r="A21" s="100" t="s">
        <v>98</v>
      </c>
      <c r="B21" s="107" t="s">
        <v>99</v>
      </c>
      <c r="C21" s="102">
        <v>924</v>
      </c>
      <c r="D21" s="103">
        <v>103</v>
      </c>
      <c r="E21" s="104" t="s">
        <v>167</v>
      </c>
      <c r="F21" s="104"/>
      <c r="G21" s="105">
        <f>G22+G23+G24</f>
        <v>2323.2000000000003</v>
      </c>
    </row>
    <row r="22" spans="1:7" ht="49.5" customHeight="1">
      <c r="A22" s="108" t="s">
        <v>100</v>
      </c>
      <c r="B22" s="109" t="s">
        <v>88</v>
      </c>
      <c r="C22" s="110">
        <v>924</v>
      </c>
      <c r="D22" s="111">
        <v>103</v>
      </c>
      <c r="E22" s="112" t="s">
        <v>167</v>
      </c>
      <c r="F22" s="112" t="s">
        <v>89</v>
      </c>
      <c r="G22" s="113">
        <v>1988.4</v>
      </c>
    </row>
    <row r="23" spans="1:7" ht="16.5" customHeight="1">
      <c r="A23" s="108" t="s">
        <v>101</v>
      </c>
      <c r="B23" s="109" t="s">
        <v>312</v>
      </c>
      <c r="C23" s="110">
        <v>924</v>
      </c>
      <c r="D23" s="111">
        <v>103</v>
      </c>
      <c r="E23" s="112" t="s">
        <v>167</v>
      </c>
      <c r="F23" s="112" t="s">
        <v>103</v>
      </c>
      <c r="G23" s="113">
        <v>333.8</v>
      </c>
    </row>
    <row r="24" spans="1:7" ht="19.5" customHeight="1">
      <c r="A24" s="108" t="s">
        <v>104</v>
      </c>
      <c r="B24" s="109" t="s">
        <v>105</v>
      </c>
      <c r="C24" s="110">
        <v>924</v>
      </c>
      <c r="D24" s="111">
        <v>103</v>
      </c>
      <c r="E24" s="112" t="s">
        <v>167</v>
      </c>
      <c r="F24" s="112" t="s">
        <v>106</v>
      </c>
      <c r="G24" s="113">
        <v>1</v>
      </c>
    </row>
    <row r="25" spans="1:7" s="8" customFormat="1" ht="19.5" customHeight="1">
      <c r="A25" s="100"/>
      <c r="B25" s="117" t="s">
        <v>314</v>
      </c>
      <c r="C25" s="102"/>
      <c r="D25" s="103"/>
      <c r="E25" s="104"/>
      <c r="F25" s="104"/>
      <c r="G25" s="105">
        <f>G26+G50+G54+G58+G84+G99+G108+G123+G127</f>
        <v>108875.19999999998</v>
      </c>
    </row>
    <row r="26" spans="1:7" ht="20.25" customHeight="1">
      <c r="A26" s="100" t="s">
        <v>81</v>
      </c>
      <c r="B26" s="122" t="s">
        <v>82</v>
      </c>
      <c r="C26" s="102">
        <v>969</v>
      </c>
      <c r="D26" s="103">
        <v>100</v>
      </c>
      <c r="E26" s="112"/>
      <c r="F26" s="112"/>
      <c r="G26" s="105">
        <f>G27+G36+G39</f>
        <v>21856</v>
      </c>
    </row>
    <row r="27" spans="1:7" ht="36.75" customHeight="1">
      <c r="A27" s="100" t="s">
        <v>83</v>
      </c>
      <c r="B27" s="106" t="s">
        <v>108</v>
      </c>
      <c r="C27" s="102">
        <v>969</v>
      </c>
      <c r="D27" s="103">
        <v>104</v>
      </c>
      <c r="E27" s="104"/>
      <c r="F27" s="104"/>
      <c r="G27" s="105">
        <f>G28+G30+G34</f>
        <v>20523</v>
      </c>
    </row>
    <row r="28" spans="1:7" s="8" customFormat="1" ht="30.75" customHeight="1">
      <c r="A28" s="100" t="s">
        <v>85</v>
      </c>
      <c r="B28" s="106" t="s">
        <v>170</v>
      </c>
      <c r="C28" s="102">
        <v>969</v>
      </c>
      <c r="D28" s="103">
        <v>104</v>
      </c>
      <c r="E28" s="104" t="s">
        <v>171</v>
      </c>
      <c r="F28" s="104"/>
      <c r="G28" s="105">
        <f>G29</f>
        <v>1117.2</v>
      </c>
    </row>
    <row r="29" spans="1:7" ht="53.25" customHeight="1">
      <c r="A29" s="108" t="s">
        <v>217</v>
      </c>
      <c r="B29" s="109" t="s">
        <v>88</v>
      </c>
      <c r="C29" s="110">
        <v>969</v>
      </c>
      <c r="D29" s="111">
        <v>104</v>
      </c>
      <c r="E29" s="112" t="s">
        <v>171</v>
      </c>
      <c r="F29" s="112" t="s">
        <v>89</v>
      </c>
      <c r="G29" s="113">
        <v>1117.2</v>
      </c>
    </row>
    <row r="30" spans="1:7" s="8" customFormat="1" ht="31.5" customHeight="1">
      <c r="A30" s="100" t="s">
        <v>224</v>
      </c>
      <c r="B30" s="107" t="s">
        <v>109</v>
      </c>
      <c r="C30" s="102">
        <v>969</v>
      </c>
      <c r="D30" s="103">
        <v>104</v>
      </c>
      <c r="E30" s="104" t="s">
        <v>169</v>
      </c>
      <c r="F30" s="123"/>
      <c r="G30" s="105">
        <f>G31+G32+G33</f>
        <v>19400.2</v>
      </c>
    </row>
    <row r="31" spans="1:7" ht="51" customHeight="1">
      <c r="A31" s="108" t="s">
        <v>225</v>
      </c>
      <c r="B31" s="109" t="s">
        <v>88</v>
      </c>
      <c r="C31" s="110">
        <v>969</v>
      </c>
      <c r="D31" s="111">
        <v>104</v>
      </c>
      <c r="E31" s="112" t="s">
        <v>169</v>
      </c>
      <c r="F31" s="112" t="s">
        <v>89</v>
      </c>
      <c r="G31" s="113">
        <v>17179.4</v>
      </c>
    </row>
    <row r="32" spans="1:7" ht="21" customHeight="1">
      <c r="A32" s="108" t="s">
        <v>226</v>
      </c>
      <c r="B32" s="109" t="s">
        <v>312</v>
      </c>
      <c r="C32" s="110">
        <v>969</v>
      </c>
      <c r="D32" s="111">
        <v>104</v>
      </c>
      <c r="E32" s="112" t="s">
        <v>169</v>
      </c>
      <c r="F32" s="112" t="s">
        <v>103</v>
      </c>
      <c r="G32" s="113">
        <v>2201.6</v>
      </c>
    </row>
    <row r="33" spans="1:7" ht="20.25" customHeight="1">
      <c r="A33" s="108" t="s">
        <v>227</v>
      </c>
      <c r="B33" s="109" t="s">
        <v>105</v>
      </c>
      <c r="C33" s="110">
        <v>969</v>
      </c>
      <c r="D33" s="111">
        <v>104</v>
      </c>
      <c r="E33" s="112" t="s">
        <v>169</v>
      </c>
      <c r="F33" s="112" t="s">
        <v>106</v>
      </c>
      <c r="G33" s="113">
        <v>19.2</v>
      </c>
    </row>
    <row r="34" spans="1:7" s="8" customFormat="1" ht="48" customHeight="1">
      <c r="A34" s="100" t="s">
        <v>218</v>
      </c>
      <c r="B34" s="106" t="s">
        <v>173</v>
      </c>
      <c r="C34" s="102">
        <v>969</v>
      </c>
      <c r="D34" s="103">
        <v>104</v>
      </c>
      <c r="E34" s="104" t="s">
        <v>172</v>
      </c>
      <c r="F34" s="104"/>
      <c r="G34" s="105">
        <f>G35</f>
        <v>5.6</v>
      </c>
    </row>
    <row r="35" spans="1:7" ht="20.25" customHeight="1">
      <c r="A35" s="108" t="s">
        <v>228</v>
      </c>
      <c r="B35" s="109" t="s">
        <v>312</v>
      </c>
      <c r="C35" s="110">
        <v>969</v>
      </c>
      <c r="D35" s="111">
        <v>104</v>
      </c>
      <c r="E35" s="112" t="s">
        <v>172</v>
      </c>
      <c r="F35" s="112" t="s">
        <v>103</v>
      </c>
      <c r="G35" s="113">
        <v>5.6</v>
      </c>
    </row>
    <row r="36" spans="1:7" ht="17.25" customHeight="1">
      <c r="A36" s="100" t="s">
        <v>90</v>
      </c>
      <c r="B36" s="107" t="s">
        <v>3</v>
      </c>
      <c r="C36" s="124">
        <v>969</v>
      </c>
      <c r="D36" s="103">
        <v>111</v>
      </c>
      <c r="E36" s="104"/>
      <c r="F36" s="104"/>
      <c r="G36" s="105">
        <f>G37</f>
        <v>706</v>
      </c>
    </row>
    <row r="37" spans="1:7" s="8" customFormat="1" ht="20.25" customHeight="1">
      <c r="A37" s="100" t="s">
        <v>92</v>
      </c>
      <c r="B37" s="125" t="s">
        <v>175</v>
      </c>
      <c r="C37" s="126">
        <v>969</v>
      </c>
      <c r="D37" s="103">
        <v>111</v>
      </c>
      <c r="E37" s="104" t="s">
        <v>174</v>
      </c>
      <c r="F37" s="104"/>
      <c r="G37" s="105">
        <f>G38</f>
        <v>706</v>
      </c>
    </row>
    <row r="38" spans="1:7" ht="21" customHeight="1">
      <c r="A38" s="108" t="s">
        <v>94</v>
      </c>
      <c r="B38" s="109" t="s">
        <v>105</v>
      </c>
      <c r="C38" s="127">
        <v>969</v>
      </c>
      <c r="D38" s="111">
        <v>111</v>
      </c>
      <c r="E38" s="112" t="s">
        <v>174</v>
      </c>
      <c r="F38" s="112" t="s">
        <v>106</v>
      </c>
      <c r="G38" s="113">
        <v>706</v>
      </c>
    </row>
    <row r="39" spans="1:7" ht="21.75" customHeight="1">
      <c r="A39" s="100" t="s">
        <v>219</v>
      </c>
      <c r="B39" s="125" t="s">
        <v>4</v>
      </c>
      <c r="C39" s="126">
        <v>969</v>
      </c>
      <c r="D39" s="103">
        <v>113</v>
      </c>
      <c r="E39" s="104"/>
      <c r="F39" s="104"/>
      <c r="G39" s="105">
        <f>G44+F52+G48+G40+G42+G46</f>
        <v>627</v>
      </c>
    </row>
    <row r="40" spans="1:7" s="8" customFormat="1" ht="32.25" customHeight="1">
      <c r="A40" s="100" t="s">
        <v>144</v>
      </c>
      <c r="B40" s="128" t="s">
        <v>110</v>
      </c>
      <c r="C40" s="126">
        <v>969</v>
      </c>
      <c r="D40" s="103">
        <v>113</v>
      </c>
      <c r="E40" s="104" t="s">
        <v>177</v>
      </c>
      <c r="F40" s="104"/>
      <c r="G40" s="105">
        <f>G41</f>
        <v>194</v>
      </c>
    </row>
    <row r="41" spans="1:7" ht="21" customHeight="1">
      <c r="A41" s="108" t="s">
        <v>146</v>
      </c>
      <c r="B41" s="109" t="s">
        <v>312</v>
      </c>
      <c r="C41" s="127">
        <v>969</v>
      </c>
      <c r="D41" s="111">
        <v>113</v>
      </c>
      <c r="E41" s="112" t="s">
        <v>177</v>
      </c>
      <c r="F41" s="112" t="s">
        <v>103</v>
      </c>
      <c r="G41" s="113">
        <v>194</v>
      </c>
    </row>
    <row r="42" spans="1:7" s="8" customFormat="1" ht="33" customHeight="1">
      <c r="A42" s="100" t="s">
        <v>220</v>
      </c>
      <c r="B42" s="107" t="s">
        <v>153</v>
      </c>
      <c r="C42" s="126">
        <v>969</v>
      </c>
      <c r="D42" s="103">
        <v>113</v>
      </c>
      <c r="E42" s="104" t="s">
        <v>178</v>
      </c>
      <c r="F42" s="104"/>
      <c r="G42" s="105">
        <f>G43</f>
        <v>26</v>
      </c>
    </row>
    <row r="43" spans="1:7" ht="21.75" customHeight="1">
      <c r="A43" s="108" t="s">
        <v>221</v>
      </c>
      <c r="B43" s="109" t="s">
        <v>312</v>
      </c>
      <c r="C43" s="127">
        <v>969</v>
      </c>
      <c r="D43" s="111">
        <v>113</v>
      </c>
      <c r="E43" s="112" t="s">
        <v>178</v>
      </c>
      <c r="F43" s="112" t="s">
        <v>103</v>
      </c>
      <c r="G43" s="113">
        <v>26</v>
      </c>
    </row>
    <row r="44" spans="1:7" s="8" customFormat="1" ht="21" customHeight="1">
      <c r="A44" s="100" t="s">
        <v>222</v>
      </c>
      <c r="B44" s="107" t="s">
        <v>154</v>
      </c>
      <c r="C44" s="126">
        <v>969</v>
      </c>
      <c r="D44" s="103">
        <v>113</v>
      </c>
      <c r="E44" s="104" t="s">
        <v>176</v>
      </c>
      <c r="F44" s="104"/>
      <c r="G44" s="105">
        <f>G45</f>
        <v>305</v>
      </c>
    </row>
    <row r="45" spans="1:7" ht="21.75" customHeight="1">
      <c r="A45" s="108" t="s">
        <v>223</v>
      </c>
      <c r="B45" s="109" t="s">
        <v>312</v>
      </c>
      <c r="C45" s="127">
        <v>969</v>
      </c>
      <c r="D45" s="111">
        <v>113</v>
      </c>
      <c r="E45" s="112" t="s">
        <v>176</v>
      </c>
      <c r="F45" s="112" t="s">
        <v>103</v>
      </c>
      <c r="G45" s="113">
        <v>305</v>
      </c>
    </row>
    <row r="46" spans="1:7" s="115" customFormat="1" ht="31.5" customHeight="1">
      <c r="A46" s="114" t="s">
        <v>229</v>
      </c>
      <c r="B46" s="107" t="s">
        <v>145</v>
      </c>
      <c r="C46" s="102">
        <v>926</v>
      </c>
      <c r="D46" s="103">
        <v>113</v>
      </c>
      <c r="E46" s="104" t="s">
        <v>168</v>
      </c>
      <c r="F46" s="104"/>
      <c r="G46" s="105">
        <f>G47</f>
        <v>72</v>
      </c>
    </row>
    <row r="47" spans="1:7" s="116" customFormat="1" ht="18" customHeight="1">
      <c r="A47" s="129" t="s">
        <v>230</v>
      </c>
      <c r="B47" s="109" t="s">
        <v>105</v>
      </c>
      <c r="C47" s="110">
        <v>926</v>
      </c>
      <c r="D47" s="111">
        <v>113</v>
      </c>
      <c r="E47" s="112" t="s">
        <v>168</v>
      </c>
      <c r="F47" s="112" t="s">
        <v>106</v>
      </c>
      <c r="G47" s="113">
        <v>72</v>
      </c>
    </row>
    <row r="48" spans="1:7" s="8" customFormat="1" ht="33" customHeight="1">
      <c r="A48" s="100" t="s">
        <v>231</v>
      </c>
      <c r="B48" s="107" t="s">
        <v>181</v>
      </c>
      <c r="C48" s="126">
        <v>969</v>
      </c>
      <c r="D48" s="103">
        <v>113</v>
      </c>
      <c r="E48" s="104" t="s">
        <v>182</v>
      </c>
      <c r="F48" s="104"/>
      <c r="G48" s="105">
        <f>G49</f>
        <v>30</v>
      </c>
    </row>
    <row r="49" spans="1:7" ht="21.75" customHeight="1">
      <c r="A49" s="129" t="s">
        <v>232</v>
      </c>
      <c r="B49" s="109" t="s">
        <v>312</v>
      </c>
      <c r="C49" s="127">
        <v>969</v>
      </c>
      <c r="D49" s="111">
        <v>113</v>
      </c>
      <c r="E49" s="112" t="s">
        <v>182</v>
      </c>
      <c r="F49" s="112" t="s">
        <v>103</v>
      </c>
      <c r="G49" s="113">
        <v>30</v>
      </c>
    </row>
    <row r="50" spans="1:7" ht="21" customHeight="1">
      <c r="A50" s="100" t="s">
        <v>155</v>
      </c>
      <c r="B50" s="107" t="s">
        <v>111</v>
      </c>
      <c r="C50" s="126">
        <v>969</v>
      </c>
      <c r="D50" s="103">
        <v>300</v>
      </c>
      <c r="E50" s="104"/>
      <c r="F50" s="104"/>
      <c r="G50" s="105">
        <f>G51</f>
        <v>71</v>
      </c>
    </row>
    <row r="51" spans="1:7" s="77" customFormat="1" ht="32.25" customHeight="1">
      <c r="A51" s="108" t="s">
        <v>159</v>
      </c>
      <c r="B51" s="130" t="s">
        <v>112</v>
      </c>
      <c r="C51" s="127">
        <v>969</v>
      </c>
      <c r="D51" s="111">
        <v>309</v>
      </c>
      <c r="E51" s="112"/>
      <c r="F51" s="112"/>
      <c r="G51" s="113">
        <f>G52</f>
        <v>71</v>
      </c>
    </row>
    <row r="52" spans="1:7" s="8" customFormat="1" ht="49.5" customHeight="1">
      <c r="A52" s="100" t="s">
        <v>160</v>
      </c>
      <c r="B52" s="106" t="s">
        <v>152</v>
      </c>
      <c r="C52" s="126">
        <v>969</v>
      </c>
      <c r="D52" s="103">
        <v>309</v>
      </c>
      <c r="E52" s="104" t="s">
        <v>183</v>
      </c>
      <c r="F52" s="104"/>
      <c r="G52" s="105">
        <f>G53</f>
        <v>71</v>
      </c>
    </row>
    <row r="53" spans="1:7" ht="20.25" customHeight="1">
      <c r="A53" s="108" t="s">
        <v>161</v>
      </c>
      <c r="B53" s="109" t="s">
        <v>312</v>
      </c>
      <c r="C53" s="127">
        <v>969</v>
      </c>
      <c r="D53" s="111">
        <v>309</v>
      </c>
      <c r="E53" s="112" t="s">
        <v>183</v>
      </c>
      <c r="F53" s="112" t="s">
        <v>103</v>
      </c>
      <c r="G53" s="113">
        <v>71</v>
      </c>
    </row>
    <row r="54" spans="1:7" s="8" customFormat="1" ht="18" customHeight="1">
      <c r="A54" s="100" t="s">
        <v>233</v>
      </c>
      <c r="B54" s="107" t="s">
        <v>113</v>
      </c>
      <c r="C54" s="126">
        <v>969</v>
      </c>
      <c r="D54" s="103">
        <v>400</v>
      </c>
      <c r="E54" s="104"/>
      <c r="F54" s="104"/>
      <c r="G54" s="105">
        <f>G55</f>
        <v>0</v>
      </c>
    </row>
    <row r="55" spans="1:7" s="8" customFormat="1" ht="17.25" customHeight="1">
      <c r="A55" s="100" t="s">
        <v>234</v>
      </c>
      <c r="B55" s="107" t="s">
        <v>114</v>
      </c>
      <c r="C55" s="126">
        <v>969</v>
      </c>
      <c r="D55" s="103">
        <v>401</v>
      </c>
      <c r="E55" s="104"/>
      <c r="F55" s="104"/>
      <c r="G55" s="105">
        <f>G56</f>
        <v>0</v>
      </c>
    </row>
    <row r="56" spans="1:7" s="7" customFormat="1" ht="32.25" customHeight="1">
      <c r="A56" s="100" t="s">
        <v>235</v>
      </c>
      <c r="B56" s="107" t="s">
        <v>115</v>
      </c>
      <c r="C56" s="126">
        <v>969</v>
      </c>
      <c r="D56" s="103">
        <v>401</v>
      </c>
      <c r="E56" s="104" t="s">
        <v>184</v>
      </c>
      <c r="F56" s="104"/>
      <c r="G56" s="105">
        <f>G57</f>
        <v>0</v>
      </c>
    </row>
    <row r="57" spans="1:7" s="82" customFormat="1" ht="21.75" customHeight="1">
      <c r="A57" s="108" t="s">
        <v>236</v>
      </c>
      <c r="B57" s="109" t="s">
        <v>105</v>
      </c>
      <c r="C57" s="127">
        <v>969</v>
      </c>
      <c r="D57" s="111">
        <v>401</v>
      </c>
      <c r="E57" s="112" t="s">
        <v>184</v>
      </c>
      <c r="F57" s="112" t="s">
        <v>106</v>
      </c>
      <c r="G57" s="113">
        <v>0</v>
      </c>
    </row>
    <row r="58" spans="1:7" s="82" customFormat="1" ht="18" customHeight="1">
      <c r="A58" s="85" t="s">
        <v>237</v>
      </c>
      <c r="B58" s="99" t="s">
        <v>116</v>
      </c>
      <c r="C58" s="95">
        <v>969</v>
      </c>
      <c r="D58" s="93">
        <v>500</v>
      </c>
      <c r="E58" s="66"/>
      <c r="F58" s="66"/>
      <c r="G58" s="86">
        <f>G59</f>
        <v>61308.399999999994</v>
      </c>
    </row>
    <row r="59" spans="1:7" ht="17.25" customHeight="1">
      <c r="A59" s="87" t="s">
        <v>238</v>
      </c>
      <c r="B59" s="94" t="s">
        <v>5</v>
      </c>
      <c r="C59" s="88">
        <v>969</v>
      </c>
      <c r="D59" s="38">
        <v>503</v>
      </c>
      <c r="E59" s="39"/>
      <c r="F59" s="39"/>
      <c r="G59" s="90">
        <f>G60+G62+G64+G74+G76+G78+G80+G82+G66+G68+G70+G72</f>
        <v>61308.399999999994</v>
      </c>
    </row>
    <row r="60" spans="1:7" s="8" customFormat="1" ht="33.75" customHeight="1">
      <c r="A60" s="131" t="s">
        <v>239</v>
      </c>
      <c r="B60" s="106" t="s">
        <v>117</v>
      </c>
      <c r="C60" s="126">
        <v>969</v>
      </c>
      <c r="D60" s="103">
        <v>503</v>
      </c>
      <c r="E60" s="104" t="s">
        <v>185</v>
      </c>
      <c r="F60" s="104"/>
      <c r="G60" s="105">
        <f>G61</f>
        <v>26652.5</v>
      </c>
    </row>
    <row r="61" spans="1:7" ht="21" customHeight="1">
      <c r="A61" s="132" t="s">
        <v>240</v>
      </c>
      <c r="B61" s="109" t="s">
        <v>312</v>
      </c>
      <c r="C61" s="127">
        <v>969</v>
      </c>
      <c r="D61" s="111">
        <v>503</v>
      </c>
      <c r="E61" s="112" t="s">
        <v>185</v>
      </c>
      <c r="F61" s="112" t="s">
        <v>103</v>
      </c>
      <c r="G61" s="113">
        <v>26652.5</v>
      </c>
    </row>
    <row r="62" spans="1:7" s="8" customFormat="1" ht="18" customHeight="1">
      <c r="A62" s="131" t="s">
        <v>241</v>
      </c>
      <c r="B62" s="133" t="s">
        <v>118</v>
      </c>
      <c r="C62" s="126">
        <v>969</v>
      </c>
      <c r="D62" s="103">
        <v>503</v>
      </c>
      <c r="E62" s="104" t="s">
        <v>186</v>
      </c>
      <c r="F62" s="104"/>
      <c r="G62" s="105">
        <f>G63</f>
        <v>9304.6</v>
      </c>
    </row>
    <row r="63" spans="1:7" ht="20.25" customHeight="1">
      <c r="A63" s="132" t="s">
        <v>242</v>
      </c>
      <c r="B63" s="109" t="s">
        <v>312</v>
      </c>
      <c r="C63" s="127">
        <v>969</v>
      </c>
      <c r="D63" s="111">
        <v>503</v>
      </c>
      <c r="E63" s="112" t="s">
        <v>186</v>
      </c>
      <c r="F63" s="112" t="s">
        <v>103</v>
      </c>
      <c r="G63" s="113">
        <v>9304.6</v>
      </c>
    </row>
    <row r="64" spans="1:7" s="8" customFormat="1" ht="34.5" customHeight="1">
      <c r="A64" s="131" t="s">
        <v>243</v>
      </c>
      <c r="B64" s="106" t="s">
        <v>119</v>
      </c>
      <c r="C64" s="126">
        <v>969</v>
      </c>
      <c r="D64" s="103">
        <v>503</v>
      </c>
      <c r="E64" s="104" t="s">
        <v>187</v>
      </c>
      <c r="F64" s="104"/>
      <c r="G64" s="105">
        <f>G65</f>
        <v>2045.2</v>
      </c>
    </row>
    <row r="65" spans="1:7" ht="20.25" customHeight="1">
      <c r="A65" s="132" t="s">
        <v>244</v>
      </c>
      <c r="B65" s="109" t="s">
        <v>312</v>
      </c>
      <c r="C65" s="127">
        <v>969</v>
      </c>
      <c r="D65" s="111">
        <v>503</v>
      </c>
      <c r="E65" s="112" t="s">
        <v>187</v>
      </c>
      <c r="F65" s="112" t="s">
        <v>103</v>
      </c>
      <c r="G65" s="113">
        <v>2045.2</v>
      </c>
    </row>
    <row r="66" spans="1:7" s="8" customFormat="1" ht="20.25" customHeight="1">
      <c r="A66" s="131" t="s">
        <v>245</v>
      </c>
      <c r="B66" s="107" t="s">
        <v>126</v>
      </c>
      <c r="C66" s="126">
        <v>969</v>
      </c>
      <c r="D66" s="103">
        <v>503</v>
      </c>
      <c r="E66" s="104" t="s">
        <v>188</v>
      </c>
      <c r="F66" s="104"/>
      <c r="G66" s="105">
        <f>G67</f>
        <v>2237.1</v>
      </c>
    </row>
    <row r="67" spans="1:7" ht="21" customHeight="1">
      <c r="A67" s="132" t="s">
        <v>246</v>
      </c>
      <c r="B67" s="109" t="s">
        <v>312</v>
      </c>
      <c r="C67" s="127">
        <v>969</v>
      </c>
      <c r="D67" s="111">
        <v>503</v>
      </c>
      <c r="E67" s="112" t="s">
        <v>188</v>
      </c>
      <c r="F67" s="112" t="s">
        <v>103</v>
      </c>
      <c r="G67" s="113">
        <v>2237.1</v>
      </c>
    </row>
    <row r="68" spans="1:7" s="8" customFormat="1" ht="48.75" customHeight="1">
      <c r="A68" s="131" t="s">
        <v>247</v>
      </c>
      <c r="B68" s="106" t="s">
        <v>151</v>
      </c>
      <c r="C68" s="126">
        <v>969</v>
      </c>
      <c r="D68" s="103">
        <v>503</v>
      </c>
      <c r="E68" s="104" t="s">
        <v>189</v>
      </c>
      <c r="F68" s="104"/>
      <c r="G68" s="105">
        <f>G69</f>
        <v>241.9</v>
      </c>
    </row>
    <row r="69" spans="1:7" ht="21.75" customHeight="1">
      <c r="A69" s="132" t="s">
        <v>248</v>
      </c>
      <c r="B69" s="109" t="s">
        <v>312</v>
      </c>
      <c r="C69" s="127">
        <v>969</v>
      </c>
      <c r="D69" s="111">
        <v>503</v>
      </c>
      <c r="E69" s="112" t="s">
        <v>189</v>
      </c>
      <c r="F69" s="112" t="s">
        <v>103</v>
      </c>
      <c r="G69" s="113">
        <v>241.9</v>
      </c>
    </row>
    <row r="70" spans="1:7" s="8" customFormat="1" ht="19.5" customHeight="1">
      <c r="A70" s="131" t="s">
        <v>249</v>
      </c>
      <c r="B70" s="107" t="s">
        <v>125</v>
      </c>
      <c r="C70" s="126">
        <v>969</v>
      </c>
      <c r="D70" s="103">
        <v>503</v>
      </c>
      <c r="E70" s="104" t="s">
        <v>190</v>
      </c>
      <c r="F70" s="104"/>
      <c r="G70" s="105">
        <f>G71</f>
        <v>2707.7</v>
      </c>
    </row>
    <row r="71" spans="1:7" ht="24" customHeight="1">
      <c r="A71" s="132" t="s">
        <v>250</v>
      </c>
      <c r="B71" s="109" t="s">
        <v>312</v>
      </c>
      <c r="C71" s="127">
        <v>969</v>
      </c>
      <c r="D71" s="111">
        <v>503</v>
      </c>
      <c r="E71" s="112" t="s">
        <v>190</v>
      </c>
      <c r="F71" s="112" t="s">
        <v>103</v>
      </c>
      <c r="G71" s="113">
        <v>2707.7</v>
      </c>
    </row>
    <row r="72" spans="1:7" s="8" customFormat="1" ht="36.75" customHeight="1">
      <c r="A72" s="131"/>
      <c r="B72" s="107" t="s">
        <v>308</v>
      </c>
      <c r="C72" s="126">
        <v>969</v>
      </c>
      <c r="D72" s="103">
        <v>503</v>
      </c>
      <c r="E72" s="104" t="s">
        <v>309</v>
      </c>
      <c r="F72" s="104"/>
      <c r="G72" s="105">
        <f>G73</f>
        <v>700</v>
      </c>
    </row>
    <row r="73" spans="1:7" ht="24" customHeight="1">
      <c r="A73" s="132"/>
      <c r="B73" s="109" t="s">
        <v>34</v>
      </c>
      <c r="C73" s="127">
        <v>969</v>
      </c>
      <c r="D73" s="111">
        <v>503</v>
      </c>
      <c r="E73" s="112" t="s">
        <v>309</v>
      </c>
      <c r="F73" s="112" t="s">
        <v>103</v>
      </c>
      <c r="G73" s="113">
        <v>700</v>
      </c>
    </row>
    <row r="74" spans="1:7" s="8" customFormat="1" ht="31.5" customHeight="1">
      <c r="A74" s="131" t="s">
        <v>251</v>
      </c>
      <c r="B74" s="107" t="s">
        <v>120</v>
      </c>
      <c r="C74" s="126">
        <v>969</v>
      </c>
      <c r="D74" s="103">
        <v>503</v>
      </c>
      <c r="E74" s="104" t="s">
        <v>191</v>
      </c>
      <c r="F74" s="104"/>
      <c r="G74" s="105">
        <f>G75</f>
        <v>15211.4</v>
      </c>
    </row>
    <row r="75" spans="1:7" ht="21" customHeight="1">
      <c r="A75" s="132" t="s">
        <v>252</v>
      </c>
      <c r="B75" s="109" t="s">
        <v>312</v>
      </c>
      <c r="C75" s="127">
        <v>969</v>
      </c>
      <c r="D75" s="111">
        <v>503</v>
      </c>
      <c r="E75" s="112" t="s">
        <v>191</v>
      </c>
      <c r="F75" s="112" t="s">
        <v>103</v>
      </c>
      <c r="G75" s="113">
        <v>15211.4</v>
      </c>
    </row>
    <row r="76" spans="1:7" s="8" customFormat="1" ht="31.5" customHeight="1">
      <c r="A76" s="131" t="s">
        <v>253</v>
      </c>
      <c r="B76" s="107" t="s">
        <v>121</v>
      </c>
      <c r="C76" s="126">
        <v>969</v>
      </c>
      <c r="D76" s="103">
        <v>503</v>
      </c>
      <c r="E76" s="104" t="s">
        <v>192</v>
      </c>
      <c r="F76" s="104"/>
      <c r="G76" s="105">
        <f>G77</f>
        <v>100</v>
      </c>
    </row>
    <row r="77" spans="1:7" ht="20.25" customHeight="1">
      <c r="A77" s="132" t="s">
        <v>254</v>
      </c>
      <c r="B77" s="109" t="s">
        <v>312</v>
      </c>
      <c r="C77" s="127">
        <v>969</v>
      </c>
      <c r="D77" s="111">
        <v>503</v>
      </c>
      <c r="E77" s="112" t="s">
        <v>192</v>
      </c>
      <c r="F77" s="112" t="s">
        <v>103</v>
      </c>
      <c r="G77" s="113">
        <v>100</v>
      </c>
    </row>
    <row r="78" spans="1:7" s="8" customFormat="1" ht="20.25" customHeight="1">
      <c r="A78" s="131" t="s">
        <v>255</v>
      </c>
      <c r="B78" s="107" t="s">
        <v>122</v>
      </c>
      <c r="C78" s="126">
        <v>969</v>
      </c>
      <c r="D78" s="103">
        <v>503</v>
      </c>
      <c r="E78" s="104" t="s">
        <v>193</v>
      </c>
      <c r="F78" s="104"/>
      <c r="G78" s="105">
        <f>G79</f>
        <v>1768</v>
      </c>
    </row>
    <row r="79" spans="1:7" ht="22.5" customHeight="1">
      <c r="A79" s="132" t="s">
        <v>256</v>
      </c>
      <c r="B79" s="109" t="s">
        <v>312</v>
      </c>
      <c r="C79" s="127">
        <v>969</v>
      </c>
      <c r="D79" s="111">
        <v>503</v>
      </c>
      <c r="E79" s="112" t="s">
        <v>193</v>
      </c>
      <c r="F79" s="112" t="s">
        <v>103</v>
      </c>
      <c r="G79" s="113">
        <v>1768</v>
      </c>
    </row>
    <row r="80" spans="1:7" s="8" customFormat="1" ht="19.5" customHeight="1">
      <c r="A80" s="131" t="s">
        <v>257</v>
      </c>
      <c r="B80" s="107" t="s">
        <v>123</v>
      </c>
      <c r="C80" s="126">
        <v>969</v>
      </c>
      <c r="D80" s="103">
        <v>503</v>
      </c>
      <c r="E80" s="104" t="s">
        <v>194</v>
      </c>
      <c r="F80" s="104"/>
      <c r="G80" s="147">
        <f>G81</f>
        <v>240</v>
      </c>
    </row>
    <row r="81" spans="1:7" ht="18.75" customHeight="1">
      <c r="A81" s="132" t="s">
        <v>258</v>
      </c>
      <c r="B81" s="109" t="s">
        <v>312</v>
      </c>
      <c r="C81" s="127">
        <v>969</v>
      </c>
      <c r="D81" s="111">
        <v>503</v>
      </c>
      <c r="E81" s="112" t="s">
        <v>194</v>
      </c>
      <c r="F81" s="112" t="s">
        <v>103</v>
      </c>
      <c r="G81" s="113">
        <v>240</v>
      </c>
    </row>
    <row r="82" spans="1:7" s="8" customFormat="1" ht="19.5" customHeight="1">
      <c r="A82" s="131" t="s">
        <v>259</v>
      </c>
      <c r="B82" s="107" t="s">
        <v>124</v>
      </c>
      <c r="C82" s="126">
        <v>969</v>
      </c>
      <c r="D82" s="103">
        <v>503</v>
      </c>
      <c r="E82" s="104" t="s">
        <v>195</v>
      </c>
      <c r="F82" s="104"/>
      <c r="G82" s="105">
        <f>G83</f>
        <v>100</v>
      </c>
    </row>
    <row r="83" spans="1:7" ht="19.5" customHeight="1">
      <c r="A83" s="132" t="s">
        <v>260</v>
      </c>
      <c r="B83" s="109" t="s">
        <v>312</v>
      </c>
      <c r="C83" s="127">
        <v>969</v>
      </c>
      <c r="D83" s="111">
        <v>503</v>
      </c>
      <c r="E83" s="112" t="s">
        <v>195</v>
      </c>
      <c r="F83" s="112" t="s">
        <v>103</v>
      </c>
      <c r="G83" s="113">
        <v>100</v>
      </c>
    </row>
    <row r="84" spans="1:7" s="7" customFormat="1" ht="15.75" customHeight="1">
      <c r="A84" s="85" t="s">
        <v>261</v>
      </c>
      <c r="B84" s="99" t="s">
        <v>127</v>
      </c>
      <c r="C84" s="95">
        <v>969</v>
      </c>
      <c r="D84" s="93">
        <v>700</v>
      </c>
      <c r="E84" s="66"/>
      <c r="F84" s="66"/>
      <c r="G84" s="86">
        <f>G85+G88</f>
        <v>1234.5</v>
      </c>
    </row>
    <row r="85" spans="1:7" s="82" customFormat="1" ht="19.5" customHeight="1">
      <c r="A85" s="134" t="s">
        <v>262</v>
      </c>
      <c r="B85" s="109" t="s">
        <v>128</v>
      </c>
      <c r="C85" s="127">
        <v>969</v>
      </c>
      <c r="D85" s="111">
        <v>705</v>
      </c>
      <c r="E85" s="112"/>
      <c r="F85" s="112"/>
      <c r="G85" s="113">
        <f>G86</f>
        <v>162</v>
      </c>
    </row>
    <row r="86" spans="1:7" s="7" customFormat="1" ht="46.5" customHeight="1">
      <c r="A86" s="100" t="s">
        <v>263</v>
      </c>
      <c r="B86" s="137" t="s">
        <v>129</v>
      </c>
      <c r="C86" s="126">
        <v>969</v>
      </c>
      <c r="D86" s="103">
        <v>705</v>
      </c>
      <c r="E86" s="138" t="s">
        <v>196</v>
      </c>
      <c r="F86" s="104"/>
      <c r="G86" s="105">
        <f>G87</f>
        <v>162</v>
      </c>
    </row>
    <row r="87" spans="1:7" s="82" customFormat="1" ht="21" customHeight="1">
      <c r="A87" s="108" t="s">
        <v>264</v>
      </c>
      <c r="B87" s="109" t="s">
        <v>312</v>
      </c>
      <c r="C87" s="127">
        <v>969</v>
      </c>
      <c r="D87" s="111">
        <v>705</v>
      </c>
      <c r="E87" s="136" t="s">
        <v>196</v>
      </c>
      <c r="F87" s="112" t="s">
        <v>103</v>
      </c>
      <c r="G87" s="113">
        <v>162</v>
      </c>
    </row>
    <row r="88" spans="1:7" s="8" customFormat="1" ht="18" customHeight="1">
      <c r="A88" s="100" t="s">
        <v>265</v>
      </c>
      <c r="B88" s="107" t="s">
        <v>6</v>
      </c>
      <c r="C88" s="126">
        <v>969</v>
      </c>
      <c r="D88" s="103">
        <v>707</v>
      </c>
      <c r="E88" s="104"/>
      <c r="F88" s="104"/>
      <c r="G88" s="105">
        <f>G89+G97+G91+G93+G95</f>
        <v>1072.5</v>
      </c>
    </row>
    <row r="89" spans="1:7" s="8" customFormat="1" ht="31.5" customHeight="1">
      <c r="A89" s="100" t="s">
        <v>266</v>
      </c>
      <c r="B89" s="107" t="s">
        <v>150</v>
      </c>
      <c r="C89" s="126">
        <v>969</v>
      </c>
      <c r="D89" s="103">
        <v>707</v>
      </c>
      <c r="E89" s="104" t="s">
        <v>197</v>
      </c>
      <c r="F89" s="104"/>
      <c r="G89" s="105">
        <f>G90</f>
        <v>506.5</v>
      </c>
    </row>
    <row r="90" spans="1:7" ht="16.5" customHeight="1">
      <c r="A90" s="108" t="s">
        <v>267</v>
      </c>
      <c r="B90" s="109" t="s">
        <v>312</v>
      </c>
      <c r="C90" s="127">
        <v>969</v>
      </c>
      <c r="D90" s="111">
        <v>707</v>
      </c>
      <c r="E90" s="112" t="s">
        <v>197</v>
      </c>
      <c r="F90" s="112" t="s">
        <v>103</v>
      </c>
      <c r="G90" s="113">
        <v>506.5</v>
      </c>
    </row>
    <row r="91" spans="1:7" s="8" customFormat="1" ht="33" customHeight="1">
      <c r="A91" s="100" t="s">
        <v>269</v>
      </c>
      <c r="B91" s="107" t="s">
        <v>199</v>
      </c>
      <c r="C91" s="126">
        <v>969</v>
      </c>
      <c r="D91" s="103">
        <v>707</v>
      </c>
      <c r="E91" s="104" t="s">
        <v>198</v>
      </c>
      <c r="F91" s="104"/>
      <c r="G91" s="105">
        <f>G92</f>
        <v>216</v>
      </c>
    </row>
    <row r="92" spans="1:7" ht="21" customHeight="1">
      <c r="A92" s="108" t="s">
        <v>270</v>
      </c>
      <c r="B92" s="109" t="s">
        <v>312</v>
      </c>
      <c r="C92" s="127">
        <v>969</v>
      </c>
      <c r="D92" s="111">
        <v>707</v>
      </c>
      <c r="E92" s="112" t="s">
        <v>198</v>
      </c>
      <c r="F92" s="112" t="s">
        <v>103</v>
      </c>
      <c r="G92" s="113">
        <v>216</v>
      </c>
    </row>
    <row r="93" spans="1:7" s="8" customFormat="1" ht="33" customHeight="1">
      <c r="A93" s="100" t="s">
        <v>271</v>
      </c>
      <c r="B93" s="107" t="s">
        <v>181</v>
      </c>
      <c r="C93" s="126">
        <v>969</v>
      </c>
      <c r="D93" s="103">
        <v>707</v>
      </c>
      <c r="E93" s="104" t="s">
        <v>182</v>
      </c>
      <c r="F93" s="104"/>
      <c r="G93" s="105">
        <f>G94</f>
        <v>100</v>
      </c>
    </row>
    <row r="94" spans="1:7" ht="21.75" customHeight="1">
      <c r="A94" s="108" t="s">
        <v>272</v>
      </c>
      <c r="B94" s="109" t="s">
        <v>312</v>
      </c>
      <c r="C94" s="127">
        <v>969</v>
      </c>
      <c r="D94" s="111">
        <v>707</v>
      </c>
      <c r="E94" s="112" t="s">
        <v>182</v>
      </c>
      <c r="F94" s="112" t="s">
        <v>103</v>
      </c>
      <c r="G94" s="113">
        <v>100</v>
      </c>
    </row>
    <row r="95" spans="1:7" s="8" customFormat="1" ht="33" customHeight="1">
      <c r="A95" s="100" t="s">
        <v>271</v>
      </c>
      <c r="B95" s="107" t="s">
        <v>310</v>
      </c>
      <c r="C95" s="126">
        <v>969</v>
      </c>
      <c r="D95" s="103">
        <v>707</v>
      </c>
      <c r="E95" s="104" t="s">
        <v>203</v>
      </c>
      <c r="F95" s="104"/>
      <c r="G95" s="105">
        <f>G96</f>
        <v>150</v>
      </c>
    </row>
    <row r="96" spans="1:7" ht="21.75" customHeight="1">
      <c r="A96" s="108" t="s">
        <v>272</v>
      </c>
      <c r="B96" s="109" t="s">
        <v>312</v>
      </c>
      <c r="C96" s="127">
        <v>969</v>
      </c>
      <c r="D96" s="111">
        <v>707</v>
      </c>
      <c r="E96" s="112" t="s">
        <v>203</v>
      </c>
      <c r="F96" s="112" t="s">
        <v>103</v>
      </c>
      <c r="G96" s="113">
        <v>150</v>
      </c>
    </row>
    <row r="97" spans="1:7" s="8" customFormat="1" ht="48.75" customHeight="1">
      <c r="A97" s="100" t="s">
        <v>273</v>
      </c>
      <c r="B97" s="107" t="s">
        <v>200</v>
      </c>
      <c r="C97" s="126">
        <v>969</v>
      </c>
      <c r="D97" s="103">
        <v>707</v>
      </c>
      <c r="E97" s="104" t="s">
        <v>201</v>
      </c>
      <c r="F97" s="104"/>
      <c r="G97" s="105">
        <f>G98</f>
        <v>100</v>
      </c>
    </row>
    <row r="98" spans="1:7" ht="21" customHeight="1">
      <c r="A98" s="108" t="s">
        <v>274</v>
      </c>
      <c r="B98" s="109" t="s">
        <v>312</v>
      </c>
      <c r="C98" s="127">
        <v>969</v>
      </c>
      <c r="D98" s="111">
        <v>707</v>
      </c>
      <c r="E98" s="112" t="s">
        <v>201</v>
      </c>
      <c r="F98" s="112" t="s">
        <v>103</v>
      </c>
      <c r="G98" s="113">
        <v>100</v>
      </c>
    </row>
    <row r="99" spans="1:7" ht="17.25" customHeight="1">
      <c r="A99" s="100" t="s">
        <v>275</v>
      </c>
      <c r="B99" s="107" t="s">
        <v>130</v>
      </c>
      <c r="C99" s="126">
        <v>969</v>
      </c>
      <c r="D99" s="103">
        <v>800</v>
      </c>
      <c r="E99" s="104"/>
      <c r="F99" s="104"/>
      <c r="G99" s="105">
        <f>G100</f>
        <v>4856.9</v>
      </c>
    </row>
    <row r="100" spans="1:7" s="8" customFormat="1" ht="15.75">
      <c r="A100" s="100" t="s">
        <v>276</v>
      </c>
      <c r="B100" s="107" t="s">
        <v>131</v>
      </c>
      <c r="C100" s="126">
        <v>969</v>
      </c>
      <c r="D100" s="103">
        <v>801</v>
      </c>
      <c r="E100" s="104"/>
      <c r="F100" s="104"/>
      <c r="G100" s="105">
        <f>G101+G104+G106</f>
        <v>4856.9</v>
      </c>
    </row>
    <row r="101" spans="1:7" s="8" customFormat="1" ht="30" customHeight="1">
      <c r="A101" s="100" t="s">
        <v>277</v>
      </c>
      <c r="B101" s="107" t="s">
        <v>149</v>
      </c>
      <c r="C101" s="126">
        <v>969</v>
      </c>
      <c r="D101" s="103">
        <v>801</v>
      </c>
      <c r="E101" s="104" t="s">
        <v>202</v>
      </c>
      <c r="F101" s="104"/>
      <c r="G101" s="105">
        <f>G102</f>
        <v>3890.4</v>
      </c>
    </row>
    <row r="102" spans="1:7" ht="18" customHeight="1">
      <c r="A102" s="108" t="s">
        <v>278</v>
      </c>
      <c r="B102" s="109" t="s">
        <v>312</v>
      </c>
      <c r="C102" s="127">
        <v>969</v>
      </c>
      <c r="D102" s="111">
        <v>801</v>
      </c>
      <c r="E102" s="112" t="s">
        <v>202</v>
      </c>
      <c r="F102" s="112" t="s">
        <v>103</v>
      </c>
      <c r="G102" s="113">
        <v>3890.4</v>
      </c>
    </row>
    <row r="103" spans="1:7" s="8" customFormat="1" ht="18" customHeight="1">
      <c r="A103" s="100" t="s">
        <v>279</v>
      </c>
      <c r="B103" s="100" t="s">
        <v>132</v>
      </c>
      <c r="C103" s="126">
        <v>969</v>
      </c>
      <c r="D103" s="103">
        <v>804</v>
      </c>
      <c r="E103" s="104"/>
      <c r="F103" s="104"/>
      <c r="G103" s="105">
        <f>G104+G106</f>
        <v>966.5</v>
      </c>
    </row>
    <row r="104" spans="1:7" s="6" customFormat="1" ht="30" customHeight="1">
      <c r="A104" s="100" t="s">
        <v>280</v>
      </c>
      <c r="B104" s="107" t="s">
        <v>205</v>
      </c>
      <c r="C104" s="126">
        <v>969</v>
      </c>
      <c r="D104" s="103">
        <v>804</v>
      </c>
      <c r="E104" s="104" t="s">
        <v>203</v>
      </c>
      <c r="F104" s="104"/>
      <c r="G104" s="105">
        <f>G105</f>
        <v>150</v>
      </c>
    </row>
    <row r="105" spans="1:7" s="89" customFormat="1" ht="21" customHeight="1">
      <c r="A105" s="108" t="s">
        <v>281</v>
      </c>
      <c r="B105" s="109" t="s">
        <v>312</v>
      </c>
      <c r="C105" s="127">
        <v>969</v>
      </c>
      <c r="D105" s="111">
        <v>804</v>
      </c>
      <c r="E105" s="112" t="s">
        <v>203</v>
      </c>
      <c r="F105" s="112" t="s">
        <v>103</v>
      </c>
      <c r="G105" s="113">
        <v>150</v>
      </c>
    </row>
    <row r="106" spans="1:7" s="8" customFormat="1" ht="33.75" customHeight="1">
      <c r="A106" s="100" t="s">
        <v>268</v>
      </c>
      <c r="B106" s="107" t="s">
        <v>206</v>
      </c>
      <c r="C106" s="126">
        <v>969</v>
      </c>
      <c r="D106" s="103">
        <v>804</v>
      </c>
      <c r="E106" s="104" t="s">
        <v>204</v>
      </c>
      <c r="F106" s="104"/>
      <c r="G106" s="105">
        <f>G107</f>
        <v>816.5</v>
      </c>
    </row>
    <row r="107" spans="1:7" ht="18" customHeight="1">
      <c r="A107" s="108" t="s">
        <v>282</v>
      </c>
      <c r="B107" s="109" t="s">
        <v>312</v>
      </c>
      <c r="C107" s="127">
        <v>969</v>
      </c>
      <c r="D107" s="111">
        <v>804</v>
      </c>
      <c r="E107" s="112" t="s">
        <v>204</v>
      </c>
      <c r="F107" s="112" t="s">
        <v>103</v>
      </c>
      <c r="G107" s="113">
        <v>816.5</v>
      </c>
    </row>
    <row r="108" spans="1:7" ht="17.25" customHeight="1">
      <c r="A108" s="85" t="s">
        <v>283</v>
      </c>
      <c r="B108" s="99" t="s">
        <v>133</v>
      </c>
      <c r="C108" s="92">
        <v>969</v>
      </c>
      <c r="D108" s="93">
        <v>1000</v>
      </c>
      <c r="E108" s="66"/>
      <c r="F108" s="66"/>
      <c r="G108" s="86">
        <f>G109+G112</f>
        <v>18480.5</v>
      </c>
    </row>
    <row r="109" spans="1:7" s="89" customFormat="1" ht="17.25" customHeight="1">
      <c r="A109" s="108" t="s">
        <v>284</v>
      </c>
      <c r="B109" s="109" t="s">
        <v>142</v>
      </c>
      <c r="C109" s="110">
        <v>969</v>
      </c>
      <c r="D109" s="111">
        <v>1003</v>
      </c>
      <c r="E109" s="112"/>
      <c r="F109" s="112"/>
      <c r="G109" s="113">
        <f>G110</f>
        <v>0</v>
      </c>
    </row>
    <row r="110" spans="1:7" s="8" customFormat="1" ht="35.25" customHeight="1">
      <c r="A110" s="100" t="s">
        <v>285</v>
      </c>
      <c r="B110" s="107" t="s">
        <v>143</v>
      </c>
      <c r="C110" s="102">
        <v>969</v>
      </c>
      <c r="D110" s="103">
        <v>1003</v>
      </c>
      <c r="E110" s="104" t="s">
        <v>207</v>
      </c>
      <c r="F110" s="104"/>
      <c r="G110" s="105">
        <f>G111</f>
        <v>0</v>
      </c>
    </row>
    <row r="111" spans="1:7" ht="17.25" customHeight="1">
      <c r="A111" s="108" t="s">
        <v>286</v>
      </c>
      <c r="B111" s="109" t="s">
        <v>135</v>
      </c>
      <c r="C111" s="110">
        <v>969</v>
      </c>
      <c r="D111" s="111">
        <v>1003</v>
      </c>
      <c r="E111" s="112" t="s">
        <v>207</v>
      </c>
      <c r="F111" s="112" t="s">
        <v>136</v>
      </c>
      <c r="G111" s="113">
        <v>0</v>
      </c>
    </row>
    <row r="112" spans="1:7" s="8" customFormat="1" ht="18.75" customHeight="1">
      <c r="A112" s="131" t="s">
        <v>287</v>
      </c>
      <c r="B112" s="107" t="s">
        <v>134</v>
      </c>
      <c r="C112" s="102">
        <v>969</v>
      </c>
      <c r="D112" s="103">
        <v>1004</v>
      </c>
      <c r="E112" s="104"/>
      <c r="F112" s="104"/>
      <c r="G112" s="105">
        <f>G113+G116+G119+G121</f>
        <v>18480.5</v>
      </c>
    </row>
    <row r="113" spans="1:7" s="8" customFormat="1" ht="31.5">
      <c r="A113" s="100" t="s">
        <v>288</v>
      </c>
      <c r="B113" s="107" t="s">
        <v>208</v>
      </c>
      <c r="C113" s="102">
        <v>969</v>
      </c>
      <c r="D113" s="103">
        <v>1004</v>
      </c>
      <c r="E113" s="104" t="s">
        <v>209</v>
      </c>
      <c r="F113" s="104"/>
      <c r="G113" s="105">
        <f>G114+G115</f>
        <v>1767.2</v>
      </c>
    </row>
    <row r="114" spans="1:7" ht="47.25">
      <c r="A114" s="108" t="s">
        <v>289</v>
      </c>
      <c r="B114" s="109" t="s">
        <v>88</v>
      </c>
      <c r="C114" s="110">
        <v>969</v>
      </c>
      <c r="D114" s="111">
        <v>1004</v>
      </c>
      <c r="E114" s="112" t="s">
        <v>209</v>
      </c>
      <c r="F114" s="112" t="s">
        <v>89</v>
      </c>
      <c r="G114" s="113">
        <v>138.8</v>
      </c>
    </row>
    <row r="115" spans="1:7" ht="17.25" customHeight="1">
      <c r="A115" s="108" t="s">
        <v>290</v>
      </c>
      <c r="B115" s="109" t="s">
        <v>312</v>
      </c>
      <c r="C115" s="110">
        <v>969</v>
      </c>
      <c r="D115" s="111">
        <v>1004</v>
      </c>
      <c r="E115" s="112" t="s">
        <v>209</v>
      </c>
      <c r="F115" s="112" t="s">
        <v>103</v>
      </c>
      <c r="G115" s="113">
        <v>1628.4</v>
      </c>
    </row>
    <row r="116" spans="1:7" s="8" customFormat="1" ht="51" customHeight="1">
      <c r="A116" s="100" t="s">
        <v>291</v>
      </c>
      <c r="B116" s="107" t="s">
        <v>210</v>
      </c>
      <c r="C116" s="102">
        <v>969</v>
      </c>
      <c r="D116" s="103">
        <v>1004</v>
      </c>
      <c r="E116" s="104" t="s">
        <v>211</v>
      </c>
      <c r="F116" s="104"/>
      <c r="G116" s="105">
        <f>SUM(G117:G118)</f>
        <v>3724</v>
      </c>
    </row>
    <row r="117" spans="1:7" ht="49.5" customHeight="1">
      <c r="A117" s="108" t="s">
        <v>292</v>
      </c>
      <c r="B117" s="109" t="s">
        <v>88</v>
      </c>
      <c r="C117" s="110">
        <v>969</v>
      </c>
      <c r="D117" s="111">
        <v>1004</v>
      </c>
      <c r="E117" s="112" t="s">
        <v>211</v>
      </c>
      <c r="F117" s="112" t="s">
        <v>89</v>
      </c>
      <c r="G117" s="113">
        <v>3469</v>
      </c>
    </row>
    <row r="118" spans="1:7" ht="19.5" customHeight="1">
      <c r="A118" s="108" t="s">
        <v>293</v>
      </c>
      <c r="B118" s="109" t="s">
        <v>312</v>
      </c>
      <c r="C118" s="110">
        <v>969</v>
      </c>
      <c r="D118" s="111">
        <v>1004</v>
      </c>
      <c r="E118" s="112" t="s">
        <v>211</v>
      </c>
      <c r="F118" s="112" t="s">
        <v>103</v>
      </c>
      <c r="G118" s="113">
        <v>255</v>
      </c>
    </row>
    <row r="119" spans="1:7" s="8" customFormat="1" ht="49.5" customHeight="1">
      <c r="A119" s="100" t="s">
        <v>294</v>
      </c>
      <c r="B119" s="107" t="s">
        <v>212</v>
      </c>
      <c r="C119" s="102">
        <v>969</v>
      </c>
      <c r="D119" s="103">
        <v>1004</v>
      </c>
      <c r="E119" s="104" t="s">
        <v>213</v>
      </c>
      <c r="F119" s="104"/>
      <c r="G119" s="105">
        <f>G120</f>
        <v>8681</v>
      </c>
    </row>
    <row r="120" spans="1:7" ht="18.75" customHeight="1">
      <c r="A120" s="108" t="s">
        <v>295</v>
      </c>
      <c r="B120" s="109" t="s">
        <v>135</v>
      </c>
      <c r="C120" s="110">
        <v>969</v>
      </c>
      <c r="D120" s="111">
        <v>1004</v>
      </c>
      <c r="E120" s="112" t="s">
        <v>213</v>
      </c>
      <c r="F120" s="112" t="s">
        <v>136</v>
      </c>
      <c r="G120" s="113">
        <v>8681</v>
      </c>
    </row>
    <row r="121" spans="1:7" s="8" customFormat="1" ht="30.75" customHeight="1">
      <c r="A121" s="143" t="s">
        <v>296</v>
      </c>
      <c r="B121" s="107" t="s">
        <v>214</v>
      </c>
      <c r="C121" s="144">
        <v>969</v>
      </c>
      <c r="D121" s="145">
        <v>1004</v>
      </c>
      <c r="E121" s="146" t="s">
        <v>215</v>
      </c>
      <c r="F121" s="146"/>
      <c r="G121" s="147">
        <f>G122</f>
        <v>4308.3</v>
      </c>
    </row>
    <row r="122" spans="1:7" ht="18.75" customHeight="1">
      <c r="A122" s="148" t="s">
        <v>297</v>
      </c>
      <c r="B122" s="109" t="s">
        <v>135</v>
      </c>
      <c r="C122" s="149">
        <v>969</v>
      </c>
      <c r="D122" s="150">
        <v>1004</v>
      </c>
      <c r="E122" s="151" t="s">
        <v>215</v>
      </c>
      <c r="F122" s="151" t="s">
        <v>136</v>
      </c>
      <c r="G122" s="152">
        <v>4308.3</v>
      </c>
    </row>
    <row r="123" spans="1:7" ht="19.5" customHeight="1">
      <c r="A123" s="100" t="s">
        <v>302</v>
      </c>
      <c r="B123" s="137" t="s">
        <v>137</v>
      </c>
      <c r="C123" s="126">
        <v>969</v>
      </c>
      <c r="D123" s="103">
        <v>1100</v>
      </c>
      <c r="E123" s="104"/>
      <c r="F123" s="104"/>
      <c r="G123" s="105">
        <f>G124</f>
        <v>771.7</v>
      </c>
    </row>
    <row r="124" spans="1:7" ht="15.75" customHeight="1">
      <c r="A124" s="132" t="s">
        <v>298</v>
      </c>
      <c r="B124" s="135" t="s">
        <v>138</v>
      </c>
      <c r="C124" s="127">
        <v>969</v>
      </c>
      <c r="D124" s="111">
        <v>1102</v>
      </c>
      <c r="E124" s="112" t="s">
        <v>163</v>
      </c>
      <c r="F124" s="112"/>
      <c r="G124" s="113">
        <f>G125</f>
        <v>771.7</v>
      </c>
    </row>
    <row r="125" spans="1:7" s="8" customFormat="1" ht="65.25" customHeight="1">
      <c r="A125" s="100" t="s">
        <v>299</v>
      </c>
      <c r="B125" s="107" t="s">
        <v>148</v>
      </c>
      <c r="C125" s="126">
        <v>969</v>
      </c>
      <c r="D125" s="103">
        <v>1102</v>
      </c>
      <c r="E125" s="104" t="s">
        <v>163</v>
      </c>
      <c r="F125" s="104"/>
      <c r="G125" s="105">
        <f>G126</f>
        <v>771.7</v>
      </c>
    </row>
    <row r="126" spans="1:7" ht="18.75" customHeight="1">
      <c r="A126" s="108" t="s">
        <v>300</v>
      </c>
      <c r="B126" s="109" t="s">
        <v>312</v>
      </c>
      <c r="C126" s="127">
        <v>969</v>
      </c>
      <c r="D126" s="111">
        <v>1102</v>
      </c>
      <c r="E126" s="112" t="s">
        <v>163</v>
      </c>
      <c r="F126" s="112" t="s">
        <v>103</v>
      </c>
      <c r="G126" s="113">
        <v>771.7</v>
      </c>
    </row>
    <row r="127" spans="1:7" ht="15.75" customHeight="1">
      <c r="A127" s="100" t="s">
        <v>301</v>
      </c>
      <c r="B127" s="107" t="s">
        <v>139</v>
      </c>
      <c r="C127" s="102">
        <v>969</v>
      </c>
      <c r="D127" s="103">
        <v>1200</v>
      </c>
      <c r="E127" s="104"/>
      <c r="F127" s="104"/>
      <c r="G127" s="105">
        <f>G128</f>
        <v>296.2</v>
      </c>
    </row>
    <row r="128" spans="1:7" ht="15" customHeight="1">
      <c r="A128" s="108" t="s">
        <v>303</v>
      </c>
      <c r="B128" s="135" t="s">
        <v>7</v>
      </c>
      <c r="C128" s="127">
        <v>969</v>
      </c>
      <c r="D128" s="111">
        <v>1202</v>
      </c>
      <c r="E128" s="112" t="s">
        <v>162</v>
      </c>
      <c r="F128" s="112"/>
      <c r="G128" s="113">
        <f>G129</f>
        <v>296.2</v>
      </c>
    </row>
    <row r="129" spans="1:7" ht="18" customHeight="1">
      <c r="A129" s="108" t="s">
        <v>304</v>
      </c>
      <c r="B129" s="109" t="s">
        <v>147</v>
      </c>
      <c r="C129" s="127">
        <v>969</v>
      </c>
      <c r="D129" s="111">
        <v>1202</v>
      </c>
      <c r="E129" s="112" t="s">
        <v>162</v>
      </c>
      <c r="F129" s="112"/>
      <c r="G129" s="113">
        <f>G130</f>
        <v>296.2</v>
      </c>
    </row>
    <row r="130" spans="1:7" ht="19.5" customHeight="1">
      <c r="A130" s="108" t="s">
        <v>305</v>
      </c>
      <c r="B130" s="109" t="s">
        <v>312</v>
      </c>
      <c r="C130" s="127">
        <v>969</v>
      </c>
      <c r="D130" s="111">
        <v>1202</v>
      </c>
      <c r="E130" s="112" t="s">
        <v>162</v>
      </c>
      <c r="F130" s="112" t="s">
        <v>103</v>
      </c>
      <c r="G130" s="113">
        <v>296.2</v>
      </c>
    </row>
    <row r="131" spans="1:7" ht="27" customHeight="1">
      <c r="A131" s="139"/>
      <c r="B131" s="153" t="s">
        <v>140</v>
      </c>
      <c r="C131" s="153"/>
      <c r="D131" s="140"/>
      <c r="E131" s="141"/>
      <c r="F131" s="141"/>
      <c r="G131" s="142">
        <f>G26+G50+G54+G58+G84+G99+G108+G123+G127+G12</f>
        <v>113540.99999999999</v>
      </c>
    </row>
    <row r="143" ht="18">
      <c r="B143" s="91"/>
    </row>
  </sheetData>
  <sheetProtection/>
  <mergeCells count="9">
    <mergeCell ref="E5:G5"/>
    <mergeCell ref="A9:A10"/>
    <mergeCell ref="B9:B10"/>
    <mergeCell ref="C9:C10"/>
    <mergeCell ref="D9:D10"/>
    <mergeCell ref="E9:E10"/>
    <mergeCell ref="F9:F10"/>
    <mergeCell ref="G9:G10"/>
    <mergeCell ref="E6:F6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9"/>
  <sheetViews>
    <sheetView zoomScale="75" zoomScaleNormal="75" zoomScalePageLayoutView="0" workbookViewId="0" topLeftCell="B1">
      <selection activeCell="B67" sqref="B67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7"/>
      <c r="C1" s="79"/>
      <c r="F1" s="80"/>
      <c r="G1" s="81" t="s">
        <v>71</v>
      </c>
    </row>
    <row r="2" spans="6:7" ht="18" customHeight="1">
      <c r="F2" s="82"/>
      <c r="G2" s="81" t="s">
        <v>72</v>
      </c>
    </row>
    <row r="3" spans="3:7" s="9" customFormat="1" ht="15.75">
      <c r="C3" s="83"/>
      <c r="E3" s="155"/>
      <c r="G3" s="81" t="s">
        <v>216</v>
      </c>
    </row>
    <row r="4" spans="3:8" s="9" customFormat="1" ht="15.75">
      <c r="C4" s="83"/>
      <c r="D4" s="156" t="s">
        <v>307</v>
      </c>
      <c r="E4" s="156"/>
      <c r="F4" s="156"/>
      <c r="G4" s="156"/>
      <c r="H4" s="156"/>
    </row>
    <row r="5" spans="3:7" s="9" customFormat="1" ht="15.75">
      <c r="C5" s="83"/>
      <c r="E5" s="408" t="s">
        <v>306</v>
      </c>
      <c r="F5" s="408"/>
      <c r="G5" s="408"/>
    </row>
    <row r="6" spans="1:8" s="9" customFormat="1" ht="15.75">
      <c r="A6" s="96"/>
      <c r="B6" s="97"/>
      <c r="C6" s="97"/>
      <c r="D6" s="96"/>
      <c r="E6" s="415" t="s">
        <v>311</v>
      </c>
      <c r="F6" s="415"/>
      <c r="G6" s="96"/>
      <c r="H6" s="84"/>
    </row>
    <row r="7" spans="1:8" s="9" customFormat="1" ht="15.75">
      <c r="A7" s="96"/>
      <c r="B7" s="7" t="s">
        <v>315</v>
      </c>
      <c r="C7" s="97"/>
      <c r="D7" s="96"/>
      <c r="E7" s="96"/>
      <c r="F7" s="96"/>
      <c r="G7" s="96"/>
      <c r="H7" s="84"/>
    </row>
    <row r="8" spans="1:7" ht="15">
      <c r="A8" s="96"/>
      <c r="B8" s="96"/>
      <c r="C8" s="96"/>
      <c r="D8" s="96"/>
      <c r="E8" s="96"/>
      <c r="F8" s="96"/>
      <c r="G8" s="98" t="s">
        <v>73</v>
      </c>
    </row>
    <row r="9" spans="1:7" ht="12.75" customHeight="1">
      <c r="A9" s="411" t="s">
        <v>74</v>
      </c>
      <c r="B9" s="413" t="s">
        <v>9</v>
      </c>
      <c r="C9" s="400" t="s">
        <v>75</v>
      </c>
      <c r="D9" s="409" t="s">
        <v>76</v>
      </c>
      <c r="E9" s="409" t="s">
        <v>77</v>
      </c>
      <c r="F9" s="409" t="s">
        <v>78</v>
      </c>
      <c r="G9" s="409" t="s">
        <v>79</v>
      </c>
    </row>
    <row r="10" spans="1:7" ht="12.75" customHeight="1">
      <c r="A10" s="412"/>
      <c r="B10" s="414"/>
      <c r="C10" s="401"/>
      <c r="D10" s="410"/>
      <c r="E10" s="410"/>
      <c r="F10" s="410"/>
      <c r="G10" s="410"/>
    </row>
    <row r="11" spans="1:7" ht="24" customHeight="1">
      <c r="A11" s="118"/>
      <c r="B11" s="121" t="s">
        <v>313</v>
      </c>
      <c r="C11" s="119"/>
      <c r="D11" s="120"/>
      <c r="E11" s="120"/>
      <c r="F11" s="120"/>
      <c r="G11" s="154">
        <f>G12</f>
        <v>4665.8</v>
      </c>
    </row>
    <row r="12" spans="1:7" ht="15.75">
      <c r="A12" s="100" t="s">
        <v>81</v>
      </c>
      <c r="B12" s="101" t="s">
        <v>82</v>
      </c>
      <c r="C12" s="102">
        <v>924</v>
      </c>
      <c r="D12" s="103">
        <v>100</v>
      </c>
      <c r="E12" s="104"/>
      <c r="F12" s="104"/>
      <c r="G12" s="105">
        <f>G13+G16</f>
        <v>4665.8</v>
      </c>
    </row>
    <row r="13" spans="1:7" ht="30.75" customHeight="1">
      <c r="A13" s="100" t="s">
        <v>83</v>
      </c>
      <c r="B13" s="106" t="s">
        <v>84</v>
      </c>
      <c r="C13" s="102">
        <v>924</v>
      </c>
      <c r="D13" s="103">
        <v>102</v>
      </c>
      <c r="E13" s="104"/>
      <c r="F13" s="104"/>
      <c r="G13" s="105">
        <f>G14</f>
        <v>1117.2</v>
      </c>
    </row>
    <row r="14" spans="1:7" s="8" customFormat="1" ht="18.75" customHeight="1">
      <c r="A14" s="100" t="s">
        <v>85</v>
      </c>
      <c r="B14" s="107" t="s">
        <v>86</v>
      </c>
      <c r="C14" s="102">
        <v>924</v>
      </c>
      <c r="D14" s="103">
        <v>102</v>
      </c>
      <c r="E14" s="104" t="s">
        <v>164</v>
      </c>
      <c r="F14" s="104"/>
      <c r="G14" s="105">
        <f>G15</f>
        <v>1117.2</v>
      </c>
    </row>
    <row r="15" spans="1:7" ht="51.75" customHeight="1">
      <c r="A15" s="108" t="s">
        <v>87</v>
      </c>
      <c r="B15" s="109" t="s">
        <v>88</v>
      </c>
      <c r="C15" s="110">
        <v>924</v>
      </c>
      <c r="D15" s="111">
        <v>102</v>
      </c>
      <c r="E15" s="112" t="s">
        <v>164</v>
      </c>
      <c r="F15" s="112" t="s">
        <v>89</v>
      </c>
      <c r="G15" s="113">
        <v>1117.2</v>
      </c>
    </row>
    <row r="16" spans="1:7" ht="33" customHeight="1">
      <c r="A16" s="100" t="s">
        <v>90</v>
      </c>
      <c r="B16" s="106" t="s">
        <v>91</v>
      </c>
      <c r="C16" s="102">
        <v>924</v>
      </c>
      <c r="D16" s="103">
        <v>103</v>
      </c>
      <c r="E16" s="104"/>
      <c r="F16" s="104"/>
      <c r="G16" s="105">
        <f>G17+G19+G21</f>
        <v>3548.6000000000004</v>
      </c>
    </row>
    <row r="17" spans="1:7" s="8" customFormat="1" ht="17.25" customHeight="1">
      <c r="A17" s="100" t="s">
        <v>92</v>
      </c>
      <c r="B17" s="107" t="s">
        <v>93</v>
      </c>
      <c r="C17" s="102">
        <v>924</v>
      </c>
      <c r="D17" s="103">
        <v>103</v>
      </c>
      <c r="E17" s="104" t="s">
        <v>165</v>
      </c>
      <c r="F17" s="104"/>
      <c r="G17" s="105">
        <f>G18</f>
        <v>960.8</v>
      </c>
    </row>
    <row r="18" spans="1:7" ht="48.75" customHeight="1">
      <c r="A18" s="108" t="s">
        <v>94</v>
      </c>
      <c r="B18" s="109" t="s">
        <v>88</v>
      </c>
      <c r="C18" s="110">
        <v>924</v>
      </c>
      <c r="D18" s="111">
        <v>103</v>
      </c>
      <c r="E18" s="112" t="s">
        <v>165</v>
      </c>
      <c r="F18" s="112" t="s">
        <v>89</v>
      </c>
      <c r="G18" s="113">
        <v>960.8</v>
      </c>
    </row>
    <row r="19" spans="1:7" s="8" customFormat="1" ht="18.75" customHeight="1">
      <c r="A19" s="100" t="s">
        <v>95</v>
      </c>
      <c r="B19" s="107" t="s">
        <v>96</v>
      </c>
      <c r="C19" s="102">
        <v>924</v>
      </c>
      <c r="D19" s="103">
        <v>103</v>
      </c>
      <c r="E19" s="104" t="s">
        <v>166</v>
      </c>
      <c r="F19" s="104"/>
      <c r="G19" s="105">
        <f>G20</f>
        <v>264.6</v>
      </c>
    </row>
    <row r="20" spans="1:7" ht="48.75" customHeight="1">
      <c r="A20" s="108" t="s">
        <v>97</v>
      </c>
      <c r="B20" s="109" t="s">
        <v>88</v>
      </c>
      <c r="C20" s="110">
        <v>924</v>
      </c>
      <c r="D20" s="111">
        <v>103</v>
      </c>
      <c r="E20" s="112" t="s">
        <v>166</v>
      </c>
      <c r="F20" s="112" t="s">
        <v>89</v>
      </c>
      <c r="G20" s="113">
        <v>264.6</v>
      </c>
    </row>
    <row r="21" spans="1:7" s="8" customFormat="1" ht="16.5" customHeight="1">
      <c r="A21" s="100" t="s">
        <v>98</v>
      </c>
      <c r="B21" s="107" t="s">
        <v>99</v>
      </c>
      <c r="C21" s="102">
        <v>924</v>
      </c>
      <c r="D21" s="103">
        <v>103</v>
      </c>
      <c r="E21" s="104" t="s">
        <v>167</v>
      </c>
      <c r="F21" s="104"/>
      <c r="G21" s="105">
        <f>G22+G23+G24</f>
        <v>2323.2000000000003</v>
      </c>
    </row>
    <row r="22" spans="1:7" ht="49.5" customHeight="1">
      <c r="A22" s="108" t="s">
        <v>100</v>
      </c>
      <c r="B22" s="109" t="s">
        <v>88</v>
      </c>
      <c r="C22" s="110">
        <v>924</v>
      </c>
      <c r="D22" s="111">
        <v>103</v>
      </c>
      <c r="E22" s="112" t="s">
        <v>167</v>
      </c>
      <c r="F22" s="112" t="s">
        <v>89</v>
      </c>
      <c r="G22" s="113">
        <v>1988.4</v>
      </c>
    </row>
    <row r="23" spans="1:7" ht="16.5" customHeight="1">
      <c r="A23" s="108" t="s">
        <v>101</v>
      </c>
      <c r="B23" s="109" t="s">
        <v>312</v>
      </c>
      <c r="C23" s="110">
        <v>924</v>
      </c>
      <c r="D23" s="111">
        <v>103</v>
      </c>
      <c r="E23" s="112" t="s">
        <v>167</v>
      </c>
      <c r="F23" s="112" t="s">
        <v>103</v>
      </c>
      <c r="G23" s="113">
        <v>333.8</v>
      </c>
    </row>
    <row r="24" spans="1:7" ht="19.5" customHeight="1">
      <c r="A24" s="108" t="s">
        <v>104</v>
      </c>
      <c r="B24" s="109" t="s">
        <v>105</v>
      </c>
      <c r="C24" s="110">
        <v>924</v>
      </c>
      <c r="D24" s="111">
        <v>103</v>
      </c>
      <c r="E24" s="112" t="s">
        <v>167</v>
      </c>
      <c r="F24" s="112" t="s">
        <v>106</v>
      </c>
      <c r="G24" s="113">
        <v>1</v>
      </c>
    </row>
    <row r="25" spans="1:7" s="8" customFormat="1" ht="19.5" customHeight="1">
      <c r="A25" s="100"/>
      <c r="B25" s="117" t="s">
        <v>314</v>
      </c>
      <c r="C25" s="102"/>
      <c r="D25" s="103"/>
      <c r="E25" s="104"/>
      <c r="F25" s="104"/>
      <c r="G25" s="105">
        <f>G26+G50+G54+G61+G87+G102+G111+G129+G133</f>
        <v>110439.99999999999</v>
      </c>
    </row>
    <row r="26" spans="1:7" ht="20.25" customHeight="1">
      <c r="A26" s="100" t="s">
        <v>81</v>
      </c>
      <c r="B26" s="122" t="s">
        <v>82</v>
      </c>
      <c r="C26" s="102">
        <v>969</v>
      </c>
      <c r="D26" s="103">
        <v>100</v>
      </c>
      <c r="E26" s="112"/>
      <c r="F26" s="112"/>
      <c r="G26" s="105">
        <f>G27+G36+G39</f>
        <v>21856</v>
      </c>
    </row>
    <row r="27" spans="1:7" ht="36.75" customHeight="1">
      <c r="A27" s="100" t="s">
        <v>83</v>
      </c>
      <c r="B27" s="106" t="s">
        <v>108</v>
      </c>
      <c r="C27" s="102">
        <v>969</v>
      </c>
      <c r="D27" s="103">
        <v>104</v>
      </c>
      <c r="E27" s="104"/>
      <c r="F27" s="104"/>
      <c r="G27" s="105">
        <f>G28+G30+G34</f>
        <v>20523</v>
      </c>
    </row>
    <row r="28" spans="1:7" s="8" customFormat="1" ht="30.75" customHeight="1">
      <c r="A28" s="100" t="s">
        <v>85</v>
      </c>
      <c r="B28" s="106" t="s">
        <v>170</v>
      </c>
      <c r="C28" s="102">
        <v>969</v>
      </c>
      <c r="D28" s="103">
        <v>104</v>
      </c>
      <c r="E28" s="104" t="s">
        <v>171</v>
      </c>
      <c r="F28" s="104"/>
      <c r="G28" s="105">
        <f>G29</f>
        <v>1117.2</v>
      </c>
    </row>
    <row r="29" spans="1:7" ht="53.25" customHeight="1">
      <c r="A29" s="108" t="s">
        <v>217</v>
      </c>
      <c r="B29" s="109" t="s">
        <v>88</v>
      </c>
      <c r="C29" s="110">
        <v>969</v>
      </c>
      <c r="D29" s="111">
        <v>104</v>
      </c>
      <c r="E29" s="112" t="s">
        <v>171</v>
      </c>
      <c r="F29" s="112" t="s">
        <v>89</v>
      </c>
      <c r="G29" s="113">
        <v>1117.2</v>
      </c>
    </row>
    <row r="30" spans="1:7" s="8" customFormat="1" ht="31.5" customHeight="1">
      <c r="A30" s="100" t="s">
        <v>224</v>
      </c>
      <c r="B30" s="107" t="s">
        <v>109</v>
      </c>
      <c r="C30" s="102">
        <v>969</v>
      </c>
      <c r="D30" s="103">
        <v>104</v>
      </c>
      <c r="E30" s="104" t="s">
        <v>169</v>
      </c>
      <c r="F30" s="123"/>
      <c r="G30" s="105">
        <f>G31+G32+G33</f>
        <v>19400.2</v>
      </c>
    </row>
    <row r="31" spans="1:7" ht="51" customHeight="1">
      <c r="A31" s="108" t="s">
        <v>225</v>
      </c>
      <c r="B31" s="109" t="s">
        <v>88</v>
      </c>
      <c r="C31" s="110">
        <v>969</v>
      </c>
      <c r="D31" s="111">
        <v>104</v>
      </c>
      <c r="E31" s="112" t="s">
        <v>169</v>
      </c>
      <c r="F31" s="112" t="s">
        <v>89</v>
      </c>
      <c r="G31" s="113">
        <v>17179.4</v>
      </c>
    </row>
    <row r="32" spans="1:7" ht="21" customHeight="1">
      <c r="A32" s="108" t="s">
        <v>226</v>
      </c>
      <c r="B32" s="109" t="s">
        <v>312</v>
      </c>
      <c r="C32" s="110">
        <v>969</v>
      </c>
      <c r="D32" s="111">
        <v>104</v>
      </c>
      <c r="E32" s="112" t="s">
        <v>169</v>
      </c>
      <c r="F32" s="112" t="s">
        <v>103</v>
      </c>
      <c r="G32" s="113">
        <v>2201.6</v>
      </c>
    </row>
    <row r="33" spans="1:7" ht="20.25" customHeight="1">
      <c r="A33" s="108" t="s">
        <v>227</v>
      </c>
      <c r="B33" s="109" t="s">
        <v>105</v>
      </c>
      <c r="C33" s="110">
        <v>969</v>
      </c>
      <c r="D33" s="111">
        <v>104</v>
      </c>
      <c r="E33" s="112" t="s">
        <v>169</v>
      </c>
      <c r="F33" s="112" t="s">
        <v>106</v>
      </c>
      <c r="G33" s="113">
        <v>19.2</v>
      </c>
    </row>
    <row r="34" spans="1:7" s="8" customFormat="1" ht="48" customHeight="1">
      <c r="A34" s="100" t="s">
        <v>218</v>
      </c>
      <c r="B34" s="106" t="s">
        <v>173</v>
      </c>
      <c r="C34" s="102">
        <v>969</v>
      </c>
      <c r="D34" s="103">
        <v>104</v>
      </c>
      <c r="E34" s="104" t="s">
        <v>172</v>
      </c>
      <c r="F34" s="104"/>
      <c r="G34" s="105">
        <f>G35</f>
        <v>5.6</v>
      </c>
    </row>
    <row r="35" spans="1:7" ht="20.25" customHeight="1">
      <c r="A35" s="108" t="s">
        <v>228</v>
      </c>
      <c r="B35" s="109" t="s">
        <v>312</v>
      </c>
      <c r="C35" s="110">
        <v>969</v>
      </c>
      <c r="D35" s="111">
        <v>104</v>
      </c>
      <c r="E35" s="112" t="s">
        <v>172</v>
      </c>
      <c r="F35" s="112" t="s">
        <v>103</v>
      </c>
      <c r="G35" s="113">
        <v>5.6</v>
      </c>
    </row>
    <row r="36" spans="1:7" ht="17.25" customHeight="1">
      <c r="A36" s="100" t="s">
        <v>90</v>
      </c>
      <c r="B36" s="107" t="s">
        <v>3</v>
      </c>
      <c r="C36" s="124">
        <v>969</v>
      </c>
      <c r="D36" s="103">
        <v>111</v>
      </c>
      <c r="E36" s="104"/>
      <c r="F36" s="104"/>
      <c r="G36" s="105">
        <f>G37</f>
        <v>706</v>
      </c>
    </row>
    <row r="37" spans="1:7" s="8" customFormat="1" ht="20.25" customHeight="1">
      <c r="A37" s="100" t="s">
        <v>92</v>
      </c>
      <c r="B37" s="125" t="s">
        <v>175</v>
      </c>
      <c r="C37" s="126">
        <v>969</v>
      </c>
      <c r="D37" s="103">
        <v>111</v>
      </c>
      <c r="E37" s="104" t="s">
        <v>174</v>
      </c>
      <c r="F37" s="104"/>
      <c r="G37" s="105">
        <f>G38</f>
        <v>706</v>
      </c>
    </row>
    <row r="38" spans="1:7" ht="21" customHeight="1">
      <c r="A38" s="108" t="s">
        <v>94</v>
      </c>
      <c r="B38" s="109" t="s">
        <v>105</v>
      </c>
      <c r="C38" s="127">
        <v>969</v>
      </c>
      <c r="D38" s="111">
        <v>111</v>
      </c>
      <c r="E38" s="112" t="s">
        <v>174</v>
      </c>
      <c r="F38" s="112" t="s">
        <v>106</v>
      </c>
      <c r="G38" s="113">
        <v>706</v>
      </c>
    </row>
    <row r="39" spans="1:7" ht="21.75" customHeight="1">
      <c r="A39" s="100" t="s">
        <v>219</v>
      </c>
      <c r="B39" s="125" t="s">
        <v>4</v>
      </c>
      <c r="C39" s="126">
        <v>969</v>
      </c>
      <c r="D39" s="103">
        <v>113</v>
      </c>
      <c r="E39" s="104"/>
      <c r="F39" s="104"/>
      <c r="G39" s="105">
        <f>G44+F52+G48+G40+G42+G46</f>
        <v>627</v>
      </c>
    </row>
    <row r="40" spans="1:7" s="8" customFormat="1" ht="32.25" customHeight="1">
      <c r="A40" s="100" t="s">
        <v>144</v>
      </c>
      <c r="B40" s="128" t="s">
        <v>110</v>
      </c>
      <c r="C40" s="126">
        <v>969</v>
      </c>
      <c r="D40" s="103">
        <v>113</v>
      </c>
      <c r="E40" s="104" t="s">
        <v>177</v>
      </c>
      <c r="F40" s="104"/>
      <c r="G40" s="105">
        <f>G41</f>
        <v>194</v>
      </c>
    </row>
    <row r="41" spans="1:7" ht="21" customHeight="1">
      <c r="A41" s="108" t="s">
        <v>146</v>
      </c>
      <c r="B41" s="109" t="s">
        <v>312</v>
      </c>
      <c r="C41" s="127">
        <v>969</v>
      </c>
      <c r="D41" s="111">
        <v>113</v>
      </c>
      <c r="E41" s="112" t="s">
        <v>177</v>
      </c>
      <c r="F41" s="112" t="s">
        <v>103</v>
      </c>
      <c r="G41" s="113">
        <v>194</v>
      </c>
    </row>
    <row r="42" spans="1:7" s="8" customFormat="1" ht="33" customHeight="1">
      <c r="A42" s="100" t="s">
        <v>220</v>
      </c>
      <c r="B42" s="107" t="s">
        <v>153</v>
      </c>
      <c r="C42" s="126">
        <v>969</v>
      </c>
      <c r="D42" s="103">
        <v>113</v>
      </c>
      <c r="E42" s="104" t="s">
        <v>178</v>
      </c>
      <c r="F42" s="104"/>
      <c r="G42" s="105">
        <f>G43</f>
        <v>26</v>
      </c>
    </row>
    <row r="43" spans="1:7" ht="21.75" customHeight="1">
      <c r="A43" s="108" t="s">
        <v>221</v>
      </c>
      <c r="B43" s="109" t="s">
        <v>312</v>
      </c>
      <c r="C43" s="127">
        <v>969</v>
      </c>
      <c r="D43" s="111">
        <v>113</v>
      </c>
      <c r="E43" s="112" t="s">
        <v>178</v>
      </c>
      <c r="F43" s="112" t="s">
        <v>103</v>
      </c>
      <c r="G43" s="113">
        <v>26</v>
      </c>
    </row>
    <row r="44" spans="1:7" s="8" customFormat="1" ht="21" customHeight="1">
      <c r="A44" s="100" t="s">
        <v>222</v>
      </c>
      <c r="B44" s="107" t="s">
        <v>154</v>
      </c>
      <c r="C44" s="126">
        <v>969</v>
      </c>
      <c r="D44" s="103">
        <v>113</v>
      </c>
      <c r="E44" s="104" t="s">
        <v>176</v>
      </c>
      <c r="F44" s="104"/>
      <c r="G44" s="105">
        <f>G45</f>
        <v>305</v>
      </c>
    </row>
    <row r="45" spans="1:7" ht="21.75" customHeight="1">
      <c r="A45" s="108" t="s">
        <v>223</v>
      </c>
      <c r="B45" s="109" t="s">
        <v>312</v>
      </c>
      <c r="C45" s="127">
        <v>969</v>
      </c>
      <c r="D45" s="111">
        <v>113</v>
      </c>
      <c r="E45" s="112" t="s">
        <v>176</v>
      </c>
      <c r="F45" s="112" t="s">
        <v>103</v>
      </c>
      <c r="G45" s="113">
        <v>305</v>
      </c>
    </row>
    <row r="46" spans="1:7" s="115" customFormat="1" ht="31.5" customHeight="1">
      <c r="A46" s="114" t="s">
        <v>229</v>
      </c>
      <c r="B46" s="107" t="s">
        <v>145</v>
      </c>
      <c r="C46" s="102">
        <v>926</v>
      </c>
      <c r="D46" s="103">
        <v>113</v>
      </c>
      <c r="E46" s="104" t="s">
        <v>168</v>
      </c>
      <c r="F46" s="104"/>
      <c r="G46" s="105">
        <f>G47</f>
        <v>72</v>
      </c>
    </row>
    <row r="47" spans="1:7" s="116" customFormat="1" ht="18" customHeight="1">
      <c r="A47" s="129" t="s">
        <v>230</v>
      </c>
      <c r="B47" s="109" t="s">
        <v>105</v>
      </c>
      <c r="C47" s="110">
        <v>926</v>
      </c>
      <c r="D47" s="111">
        <v>113</v>
      </c>
      <c r="E47" s="112" t="s">
        <v>168</v>
      </c>
      <c r="F47" s="112" t="s">
        <v>106</v>
      </c>
      <c r="G47" s="113">
        <v>72</v>
      </c>
    </row>
    <row r="48" spans="1:7" s="8" customFormat="1" ht="33" customHeight="1">
      <c r="A48" s="100" t="s">
        <v>231</v>
      </c>
      <c r="B48" s="107" t="s">
        <v>181</v>
      </c>
      <c r="C48" s="126">
        <v>969</v>
      </c>
      <c r="D48" s="103">
        <v>113</v>
      </c>
      <c r="E48" s="104" t="s">
        <v>182</v>
      </c>
      <c r="F48" s="104"/>
      <c r="G48" s="105">
        <f>G49</f>
        <v>30</v>
      </c>
    </row>
    <row r="49" spans="1:7" ht="21.75" customHeight="1">
      <c r="A49" s="129" t="s">
        <v>232</v>
      </c>
      <c r="B49" s="109" t="s">
        <v>312</v>
      </c>
      <c r="C49" s="127">
        <v>969</v>
      </c>
      <c r="D49" s="111">
        <v>113</v>
      </c>
      <c r="E49" s="112" t="s">
        <v>182</v>
      </c>
      <c r="F49" s="112" t="s">
        <v>103</v>
      </c>
      <c r="G49" s="113">
        <v>30</v>
      </c>
    </row>
    <row r="50" spans="1:7" ht="21" customHeight="1">
      <c r="A50" s="100" t="s">
        <v>155</v>
      </c>
      <c r="B50" s="107" t="s">
        <v>111</v>
      </c>
      <c r="C50" s="126">
        <v>969</v>
      </c>
      <c r="D50" s="103">
        <v>300</v>
      </c>
      <c r="E50" s="104"/>
      <c r="F50" s="104"/>
      <c r="G50" s="105">
        <f>G51</f>
        <v>71</v>
      </c>
    </row>
    <row r="51" spans="1:7" s="77" customFormat="1" ht="32.25" customHeight="1">
      <c r="A51" s="108" t="s">
        <v>159</v>
      </c>
      <c r="B51" s="130" t="s">
        <v>112</v>
      </c>
      <c r="C51" s="127">
        <v>969</v>
      </c>
      <c r="D51" s="111">
        <v>309</v>
      </c>
      <c r="E51" s="112"/>
      <c r="F51" s="112"/>
      <c r="G51" s="113">
        <f>G52</f>
        <v>71</v>
      </c>
    </row>
    <row r="52" spans="1:7" s="8" customFormat="1" ht="49.5" customHeight="1">
      <c r="A52" s="100" t="s">
        <v>160</v>
      </c>
      <c r="B52" s="106" t="s">
        <v>152</v>
      </c>
      <c r="C52" s="126">
        <v>969</v>
      </c>
      <c r="D52" s="103">
        <v>309</v>
      </c>
      <c r="E52" s="104" t="s">
        <v>183</v>
      </c>
      <c r="F52" s="104"/>
      <c r="G52" s="105">
        <f>G53</f>
        <v>71</v>
      </c>
    </row>
    <row r="53" spans="1:7" ht="20.25" customHeight="1">
      <c r="A53" s="108" t="s">
        <v>161</v>
      </c>
      <c r="B53" s="109" t="s">
        <v>312</v>
      </c>
      <c r="C53" s="127">
        <v>969</v>
      </c>
      <c r="D53" s="111">
        <v>309</v>
      </c>
      <c r="E53" s="112" t="s">
        <v>183</v>
      </c>
      <c r="F53" s="112" t="s">
        <v>103</v>
      </c>
      <c r="G53" s="113">
        <v>71</v>
      </c>
    </row>
    <row r="54" spans="1:7" s="8" customFormat="1" ht="18" customHeight="1">
      <c r="A54" s="100" t="s">
        <v>233</v>
      </c>
      <c r="B54" s="107" t="s">
        <v>113</v>
      </c>
      <c r="C54" s="126">
        <v>969</v>
      </c>
      <c r="D54" s="103">
        <v>400</v>
      </c>
      <c r="E54" s="104"/>
      <c r="F54" s="104"/>
      <c r="G54" s="105">
        <f>G55</f>
        <v>0</v>
      </c>
    </row>
    <row r="55" spans="1:7" s="8" customFormat="1" ht="17.25" customHeight="1">
      <c r="A55" s="100" t="s">
        <v>234</v>
      </c>
      <c r="B55" s="107" t="s">
        <v>114</v>
      </c>
      <c r="C55" s="126">
        <v>969</v>
      </c>
      <c r="D55" s="103">
        <v>401</v>
      </c>
      <c r="E55" s="104"/>
      <c r="F55" s="104"/>
      <c r="G55" s="105">
        <f>G56</f>
        <v>0</v>
      </c>
    </row>
    <row r="56" spans="1:7" s="7" customFormat="1" ht="32.25" customHeight="1">
      <c r="A56" s="100" t="s">
        <v>235</v>
      </c>
      <c r="B56" s="107" t="s">
        <v>115</v>
      </c>
      <c r="C56" s="126">
        <v>969</v>
      </c>
      <c r="D56" s="103">
        <v>401</v>
      </c>
      <c r="E56" s="104" t="s">
        <v>184</v>
      </c>
      <c r="F56" s="104"/>
      <c r="G56" s="105">
        <f>G57</f>
        <v>0</v>
      </c>
    </row>
    <row r="57" spans="1:7" s="82" customFormat="1" ht="21.75" customHeight="1">
      <c r="A57" s="108" t="s">
        <v>236</v>
      </c>
      <c r="B57" s="109" t="s">
        <v>105</v>
      </c>
      <c r="C57" s="127">
        <v>969</v>
      </c>
      <c r="D57" s="111">
        <v>401</v>
      </c>
      <c r="E57" s="112" t="s">
        <v>184</v>
      </c>
      <c r="F57" s="112" t="s">
        <v>106</v>
      </c>
      <c r="G57" s="113">
        <v>0</v>
      </c>
    </row>
    <row r="58" spans="1:7" s="7" customFormat="1" ht="21.75" customHeight="1">
      <c r="A58" s="100"/>
      <c r="B58" s="107" t="s">
        <v>319</v>
      </c>
      <c r="C58" s="126">
        <v>969</v>
      </c>
      <c r="D58" s="103">
        <v>412</v>
      </c>
      <c r="E58" s="104"/>
      <c r="F58" s="104"/>
      <c r="G58" s="105">
        <f>G59</f>
        <v>10</v>
      </c>
    </row>
    <row r="59" spans="1:7" s="7" customFormat="1" ht="21.75" customHeight="1">
      <c r="A59" s="100"/>
      <c r="B59" s="107" t="s">
        <v>317</v>
      </c>
      <c r="C59" s="126">
        <v>969</v>
      </c>
      <c r="D59" s="103">
        <v>412</v>
      </c>
      <c r="E59" s="104"/>
      <c r="F59" s="104"/>
      <c r="G59" s="105">
        <f>G60</f>
        <v>10</v>
      </c>
    </row>
    <row r="60" spans="1:7" s="82" customFormat="1" ht="21.75" customHeight="1">
      <c r="A60" s="108"/>
      <c r="B60" s="109" t="s">
        <v>312</v>
      </c>
      <c r="C60" s="127">
        <v>969</v>
      </c>
      <c r="D60" s="111">
        <v>412</v>
      </c>
      <c r="E60" s="112" t="s">
        <v>318</v>
      </c>
      <c r="F60" s="112" t="s">
        <v>103</v>
      </c>
      <c r="G60" s="113">
        <v>10</v>
      </c>
    </row>
    <row r="61" spans="1:7" s="82" customFormat="1" ht="18" customHeight="1">
      <c r="A61" s="85" t="s">
        <v>237</v>
      </c>
      <c r="B61" s="99" t="s">
        <v>116</v>
      </c>
      <c r="C61" s="95">
        <v>969</v>
      </c>
      <c r="D61" s="93">
        <v>500</v>
      </c>
      <c r="E61" s="66"/>
      <c r="F61" s="66"/>
      <c r="G61" s="86">
        <f>G62</f>
        <v>61308.399999999994</v>
      </c>
    </row>
    <row r="62" spans="1:7" ht="17.25" customHeight="1">
      <c r="A62" s="87" t="s">
        <v>238</v>
      </c>
      <c r="B62" s="94" t="s">
        <v>5</v>
      </c>
      <c r="C62" s="88">
        <v>969</v>
      </c>
      <c r="D62" s="38">
        <v>503</v>
      </c>
      <c r="E62" s="39"/>
      <c r="F62" s="39"/>
      <c r="G62" s="90">
        <f>G63+G65+G67+G77+G79+G81+G83+G85+G69+G71+G73+G75</f>
        <v>61308.399999999994</v>
      </c>
    </row>
    <row r="63" spans="1:7" s="8" customFormat="1" ht="33.75" customHeight="1">
      <c r="A63" s="131" t="s">
        <v>239</v>
      </c>
      <c r="B63" s="106" t="s">
        <v>117</v>
      </c>
      <c r="C63" s="126">
        <v>969</v>
      </c>
      <c r="D63" s="103">
        <v>503</v>
      </c>
      <c r="E63" s="104" t="s">
        <v>185</v>
      </c>
      <c r="F63" s="104"/>
      <c r="G63" s="105">
        <f>G64</f>
        <v>26652.5</v>
      </c>
    </row>
    <row r="64" spans="1:7" ht="21" customHeight="1">
      <c r="A64" s="132" t="s">
        <v>240</v>
      </c>
      <c r="B64" s="109" t="s">
        <v>312</v>
      </c>
      <c r="C64" s="127">
        <v>969</v>
      </c>
      <c r="D64" s="111">
        <v>503</v>
      </c>
      <c r="E64" s="112" t="s">
        <v>185</v>
      </c>
      <c r="F64" s="112" t="s">
        <v>103</v>
      </c>
      <c r="G64" s="113">
        <v>26652.5</v>
      </c>
    </row>
    <row r="65" spans="1:7" s="8" customFormat="1" ht="18" customHeight="1">
      <c r="A65" s="131" t="s">
        <v>241</v>
      </c>
      <c r="B65" s="133" t="s">
        <v>118</v>
      </c>
      <c r="C65" s="126">
        <v>969</v>
      </c>
      <c r="D65" s="103">
        <v>503</v>
      </c>
      <c r="E65" s="104" t="s">
        <v>186</v>
      </c>
      <c r="F65" s="104"/>
      <c r="G65" s="105">
        <f>G66</f>
        <v>9304.6</v>
      </c>
    </row>
    <row r="66" spans="1:7" ht="20.25" customHeight="1">
      <c r="A66" s="132" t="s">
        <v>242</v>
      </c>
      <c r="B66" s="109" t="s">
        <v>312</v>
      </c>
      <c r="C66" s="127">
        <v>969</v>
      </c>
      <c r="D66" s="111">
        <v>503</v>
      </c>
      <c r="E66" s="112" t="s">
        <v>186</v>
      </c>
      <c r="F66" s="112" t="s">
        <v>103</v>
      </c>
      <c r="G66" s="113">
        <v>9304.6</v>
      </c>
    </row>
    <row r="67" spans="1:7" s="8" customFormat="1" ht="34.5" customHeight="1">
      <c r="A67" s="131" t="s">
        <v>243</v>
      </c>
      <c r="B67" s="106" t="s">
        <v>119</v>
      </c>
      <c r="C67" s="126">
        <v>969</v>
      </c>
      <c r="D67" s="103">
        <v>503</v>
      </c>
      <c r="E67" s="104" t="s">
        <v>187</v>
      </c>
      <c r="F67" s="104"/>
      <c r="G67" s="105">
        <f>G68</f>
        <v>2045.2</v>
      </c>
    </row>
    <row r="68" spans="1:7" ht="20.25" customHeight="1">
      <c r="A68" s="132" t="s">
        <v>244</v>
      </c>
      <c r="B68" s="109" t="s">
        <v>312</v>
      </c>
      <c r="C68" s="127">
        <v>969</v>
      </c>
      <c r="D68" s="111">
        <v>503</v>
      </c>
      <c r="E68" s="112" t="s">
        <v>187</v>
      </c>
      <c r="F68" s="112" t="s">
        <v>103</v>
      </c>
      <c r="G68" s="113">
        <v>2045.2</v>
      </c>
    </row>
    <row r="69" spans="1:7" s="8" customFormat="1" ht="20.25" customHeight="1">
      <c r="A69" s="131" t="s">
        <v>245</v>
      </c>
      <c r="B69" s="107" t="s">
        <v>126</v>
      </c>
      <c r="C69" s="126">
        <v>969</v>
      </c>
      <c r="D69" s="103">
        <v>503</v>
      </c>
      <c r="E69" s="104" t="s">
        <v>188</v>
      </c>
      <c r="F69" s="104"/>
      <c r="G69" s="105">
        <f>G70</f>
        <v>2237.1</v>
      </c>
    </row>
    <row r="70" spans="1:7" ht="21" customHeight="1">
      <c r="A70" s="132" t="s">
        <v>246</v>
      </c>
      <c r="B70" s="109" t="s">
        <v>312</v>
      </c>
      <c r="C70" s="127">
        <v>969</v>
      </c>
      <c r="D70" s="111">
        <v>503</v>
      </c>
      <c r="E70" s="112" t="s">
        <v>188</v>
      </c>
      <c r="F70" s="112" t="s">
        <v>103</v>
      </c>
      <c r="G70" s="113">
        <v>2237.1</v>
      </c>
    </row>
    <row r="71" spans="1:7" s="8" customFormat="1" ht="48.75" customHeight="1">
      <c r="A71" s="131" t="s">
        <v>247</v>
      </c>
      <c r="B71" s="106" t="s">
        <v>151</v>
      </c>
      <c r="C71" s="126">
        <v>969</v>
      </c>
      <c r="D71" s="103">
        <v>503</v>
      </c>
      <c r="E71" s="104" t="s">
        <v>189</v>
      </c>
      <c r="F71" s="104"/>
      <c r="G71" s="105">
        <f>G72</f>
        <v>241.9</v>
      </c>
    </row>
    <row r="72" spans="1:7" ht="21.75" customHeight="1">
      <c r="A72" s="132" t="s">
        <v>248</v>
      </c>
      <c r="B72" s="109" t="s">
        <v>312</v>
      </c>
      <c r="C72" s="127">
        <v>969</v>
      </c>
      <c r="D72" s="111">
        <v>503</v>
      </c>
      <c r="E72" s="112" t="s">
        <v>189</v>
      </c>
      <c r="F72" s="112" t="s">
        <v>103</v>
      </c>
      <c r="G72" s="113">
        <v>241.9</v>
      </c>
    </row>
    <row r="73" spans="1:7" s="8" customFormat="1" ht="19.5" customHeight="1">
      <c r="A73" s="131" t="s">
        <v>249</v>
      </c>
      <c r="B73" s="107" t="s">
        <v>125</v>
      </c>
      <c r="C73" s="126">
        <v>969</v>
      </c>
      <c r="D73" s="103">
        <v>503</v>
      </c>
      <c r="E73" s="104" t="s">
        <v>190</v>
      </c>
      <c r="F73" s="104"/>
      <c r="G73" s="105">
        <f>G74</f>
        <v>2707.7</v>
      </c>
    </row>
    <row r="74" spans="1:7" ht="24" customHeight="1">
      <c r="A74" s="132" t="s">
        <v>250</v>
      </c>
      <c r="B74" s="109" t="s">
        <v>312</v>
      </c>
      <c r="C74" s="127">
        <v>969</v>
      </c>
      <c r="D74" s="111">
        <v>503</v>
      </c>
      <c r="E74" s="112" t="s">
        <v>190</v>
      </c>
      <c r="F74" s="112" t="s">
        <v>103</v>
      </c>
      <c r="G74" s="113">
        <v>2707.7</v>
      </c>
    </row>
    <row r="75" spans="1:7" s="8" customFormat="1" ht="36.75" customHeight="1">
      <c r="A75" s="131"/>
      <c r="B75" s="107" t="s">
        <v>308</v>
      </c>
      <c r="C75" s="126">
        <v>969</v>
      </c>
      <c r="D75" s="103">
        <v>503</v>
      </c>
      <c r="E75" s="104" t="s">
        <v>309</v>
      </c>
      <c r="F75" s="104"/>
      <c r="G75" s="105">
        <f>G76</f>
        <v>700</v>
      </c>
    </row>
    <row r="76" spans="1:7" ht="24" customHeight="1">
      <c r="A76" s="132"/>
      <c r="B76" s="109" t="s">
        <v>34</v>
      </c>
      <c r="C76" s="127">
        <v>969</v>
      </c>
      <c r="D76" s="111">
        <v>503</v>
      </c>
      <c r="E76" s="112" t="s">
        <v>309</v>
      </c>
      <c r="F76" s="112" t="s">
        <v>103</v>
      </c>
      <c r="G76" s="113">
        <v>700</v>
      </c>
    </row>
    <row r="77" spans="1:7" s="8" customFormat="1" ht="31.5" customHeight="1">
      <c r="A77" s="131" t="s">
        <v>251</v>
      </c>
      <c r="B77" s="107" t="s">
        <v>120</v>
      </c>
      <c r="C77" s="126">
        <v>969</v>
      </c>
      <c r="D77" s="103">
        <v>503</v>
      </c>
      <c r="E77" s="104" t="s">
        <v>191</v>
      </c>
      <c r="F77" s="104"/>
      <c r="G77" s="105">
        <f>G78</f>
        <v>15211.4</v>
      </c>
    </row>
    <row r="78" spans="1:7" ht="21" customHeight="1">
      <c r="A78" s="132" t="s">
        <v>252</v>
      </c>
      <c r="B78" s="109" t="s">
        <v>312</v>
      </c>
      <c r="C78" s="127">
        <v>969</v>
      </c>
      <c r="D78" s="111">
        <v>503</v>
      </c>
      <c r="E78" s="112" t="s">
        <v>191</v>
      </c>
      <c r="F78" s="112" t="s">
        <v>103</v>
      </c>
      <c r="G78" s="113">
        <v>15211.4</v>
      </c>
    </row>
    <row r="79" spans="1:7" s="8" customFormat="1" ht="31.5" customHeight="1">
      <c r="A79" s="131" t="s">
        <v>253</v>
      </c>
      <c r="B79" s="107" t="s">
        <v>121</v>
      </c>
      <c r="C79" s="126">
        <v>969</v>
      </c>
      <c r="D79" s="103">
        <v>503</v>
      </c>
      <c r="E79" s="104" t="s">
        <v>192</v>
      </c>
      <c r="F79" s="104"/>
      <c r="G79" s="105">
        <f>G80</f>
        <v>100</v>
      </c>
    </row>
    <row r="80" spans="1:7" ht="20.25" customHeight="1">
      <c r="A80" s="132" t="s">
        <v>254</v>
      </c>
      <c r="B80" s="109" t="s">
        <v>312</v>
      </c>
      <c r="C80" s="127">
        <v>969</v>
      </c>
      <c r="D80" s="111">
        <v>503</v>
      </c>
      <c r="E80" s="112" t="s">
        <v>192</v>
      </c>
      <c r="F80" s="112" t="s">
        <v>103</v>
      </c>
      <c r="G80" s="113">
        <v>100</v>
      </c>
    </row>
    <row r="81" spans="1:7" s="8" customFormat="1" ht="20.25" customHeight="1">
      <c r="A81" s="131" t="s">
        <v>255</v>
      </c>
      <c r="B81" s="107" t="s">
        <v>122</v>
      </c>
      <c r="C81" s="126">
        <v>969</v>
      </c>
      <c r="D81" s="103">
        <v>503</v>
      </c>
      <c r="E81" s="104" t="s">
        <v>193</v>
      </c>
      <c r="F81" s="104"/>
      <c r="G81" s="105">
        <f>G82</f>
        <v>1768</v>
      </c>
    </row>
    <row r="82" spans="1:7" ht="22.5" customHeight="1">
      <c r="A82" s="132" t="s">
        <v>256</v>
      </c>
      <c r="B82" s="109" t="s">
        <v>312</v>
      </c>
      <c r="C82" s="127">
        <v>969</v>
      </c>
      <c r="D82" s="111">
        <v>503</v>
      </c>
      <c r="E82" s="112" t="s">
        <v>193</v>
      </c>
      <c r="F82" s="112" t="s">
        <v>103</v>
      </c>
      <c r="G82" s="113">
        <v>1768</v>
      </c>
    </row>
    <row r="83" spans="1:7" s="8" customFormat="1" ht="19.5" customHeight="1">
      <c r="A83" s="131" t="s">
        <v>257</v>
      </c>
      <c r="B83" s="107" t="s">
        <v>123</v>
      </c>
      <c r="C83" s="126">
        <v>969</v>
      </c>
      <c r="D83" s="103">
        <v>503</v>
      </c>
      <c r="E83" s="104" t="s">
        <v>194</v>
      </c>
      <c r="F83" s="104"/>
      <c r="G83" s="147">
        <f>G84</f>
        <v>240</v>
      </c>
    </row>
    <row r="84" spans="1:7" ht="18.75" customHeight="1">
      <c r="A84" s="132" t="s">
        <v>258</v>
      </c>
      <c r="B84" s="109" t="s">
        <v>312</v>
      </c>
      <c r="C84" s="127">
        <v>969</v>
      </c>
      <c r="D84" s="111">
        <v>503</v>
      </c>
      <c r="E84" s="112" t="s">
        <v>194</v>
      </c>
      <c r="F84" s="112" t="s">
        <v>103</v>
      </c>
      <c r="G84" s="113">
        <v>240</v>
      </c>
    </row>
    <row r="85" spans="1:7" s="8" customFormat="1" ht="19.5" customHeight="1">
      <c r="A85" s="131" t="s">
        <v>259</v>
      </c>
      <c r="B85" s="107" t="s">
        <v>124</v>
      </c>
      <c r="C85" s="126">
        <v>969</v>
      </c>
      <c r="D85" s="103">
        <v>503</v>
      </c>
      <c r="E85" s="104" t="s">
        <v>195</v>
      </c>
      <c r="F85" s="104"/>
      <c r="G85" s="105">
        <f>G86</f>
        <v>100</v>
      </c>
    </row>
    <row r="86" spans="1:7" ht="19.5" customHeight="1">
      <c r="A86" s="132" t="s">
        <v>260</v>
      </c>
      <c r="B86" s="109" t="s">
        <v>312</v>
      </c>
      <c r="C86" s="127">
        <v>969</v>
      </c>
      <c r="D86" s="111">
        <v>503</v>
      </c>
      <c r="E86" s="112" t="s">
        <v>195</v>
      </c>
      <c r="F86" s="112" t="s">
        <v>103</v>
      </c>
      <c r="G86" s="113">
        <v>100</v>
      </c>
    </row>
    <row r="87" spans="1:7" s="7" customFormat="1" ht="15.75" customHeight="1">
      <c r="A87" s="85" t="s">
        <v>261</v>
      </c>
      <c r="B87" s="99" t="s">
        <v>127</v>
      </c>
      <c r="C87" s="95">
        <v>969</v>
      </c>
      <c r="D87" s="93">
        <v>700</v>
      </c>
      <c r="E87" s="66"/>
      <c r="F87" s="66"/>
      <c r="G87" s="86">
        <f>G88+G91</f>
        <v>1234.5</v>
      </c>
    </row>
    <row r="88" spans="1:7" s="82" customFormat="1" ht="19.5" customHeight="1">
      <c r="A88" s="134" t="s">
        <v>262</v>
      </c>
      <c r="B88" s="109" t="s">
        <v>128</v>
      </c>
      <c r="C88" s="127">
        <v>969</v>
      </c>
      <c r="D88" s="111">
        <v>705</v>
      </c>
      <c r="E88" s="112"/>
      <c r="F88" s="112"/>
      <c r="G88" s="113">
        <f>G89</f>
        <v>162</v>
      </c>
    </row>
    <row r="89" spans="1:7" s="7" customFormat="1" ht="46.5" customHeight="1">
      <c r="A89" s="100" t="s">
        <v>263</v>
      </c>
      <c r="B89" s="137" t="s">
        <v>129</v>
      </c>
      <c r="C89" s="126">
        <v>969</v>
      </c>
      <c r="D89" s="103">
        <v>705</v>
      </c>
      <c r="E89" s="138" t="s">
        <v>196</v>
      </c>
      <c r="F89" s="104"/>
      <c r="G89" s="105">
        <f>G90</f>
        <v>162</v>
      </c>
    </row>
    <row r="90" spans="1:7" s="82" customFormat="1" ht="21" customHeight="1">
      <c r="A90" s="108" t="s">
        <v>264</v>
      </c>
      <c r="B90" s="109" t="s">
        <v>312</v>
      </c>
      <c r="C90" s="127">
        <v>969</v>
      </c>
      <c r="D90" s="111">
        <v>705</v>
      </c>
      <c r="E90" s="136" t="s">
        <v>196</v>
      </c>
      <c r="F90" s="112" t="s">
        <v>103</v>
      </c>
      <c r="G90" s="113">
        <v>162</v>
      </c>
    </row>
    <row r="91" spans="1:7" s="8" customFormat="1" ht="18" customHeight="1">
      <c r="A91" s="100" t="s">
        <v>265</v>
      </c>
      <c r="B91" s="107" t="s">
        <v>6</v>
      </c>
      <c r="C91" s="126">
        <v>969</v>
      </c>
      <c r="D91" s="103">
        <v>707</v>
      </c>
      <c r="E91" s="104"/>
      <c r="F91" s="104"/>
      <c r="G91" s="105">
        <f>G92+G100+G94+G96+G98</f>
        <v>1072.5</v>
      </c>
    </row>
    <row r="92" spans="1:7" s="8" customFormat="1" ht="31.5" customHeight="1">
      <c r="A92" s="100" t="s">
        <v>266</v>
      </c>
      <c r="B92" s="107" t="s">
        <v>150</v>
      </c>
      <c r="C92" s="126">
        <v>969</v>
      </c>
      <c r="D92" s="103">
        <v>707</v>
      </c>
      <c r="E92" s="104" t="s">
        <v>197</v>
      </c>
      <c r="F92" s="104"/>
      <c r="G92" s="105">
        <f>G93</f>
        <v>506.5</v>
      </c>
    </row>
    <row r="93" spans="1:7" ht="16.5" customHeight="1">
      <c r="A93" s="108" t="s">
        <v>267</v>
      </c>
      <c r="B93" s="109" t="s">
        <v>312</v>
      </c>
      <c r="C93" s="127">
        <v>969</v>
      </c>
      <c r="D93" s="111">
        <v>707</v>
      </c>
      <c r="E93" s="112" t="s">
        <v>197</v>
      </c>
      <c r="F93" s="112" t="s">
        <v>103</v>
      </c>
      <c r="G93" s="113">
        <v>506.5</v>
      </c>
    </row>
    <row r="94" spans="1:7" s="8" customFormat="1" ht="33" customHeight="1">
      <c r="A94" s="100" t="s">
        <v>269</v>
      </c>
      <c r="B94" s="107" t="s">
        <v>199</v>
      </c>
      <c r="C94" s="126">
        <v>969</v>
      </c>
      <c r="D94" s="103">
        <v>707</v>
      </c>
      <c r="E94" s="104" t="s">
        <v>198</v>
      </c>
      <c r="F94" s="104"/>
      <c r="G94" s="105">
        <f>G95</f>
        <v>216</v>
      </c>
    </row>
    <row r="95" spans="1:7" ht="21" customHeight="1">
      <c r="A95" s="108" t="s">
        <v>270</v>
      </c>
      <c r="B95" s="109" t="s">
        <v>312</v>
      </c>
      <c r="C95" s="127">
        <v>969</v>
      </c>
      <c r="D95" s="111">
        <v>707</v>
      </c>
      <c r="E95" s="112" t="s">
        <v>198</v>
      </c>
      <c r="F95" s="112" t="s">
        <v>103</v>
      </c>
      <c r="G95" s="113">
        <v>216</v>
      </c>
    </row>
    <row r="96" spans="1:7" s="8" customFormat="1" ht="33" customHeight="1">
      <c r="A96" s="100" t="s">
        <v>271</v>
      </c>
      <c r="B96" s="107" t="s">
        <v>181</v>
      </c>
      <c r="C96" s="126">
        <v>969</v>
      </c>
      <c r="D96" s="103">
        <v>707</v>
      </c>
      <c r="E96" s="104" t="s">
        <v>182</v>
      </c>
      <c r="F96" s="104"/>
      <c r="G96" s="105">
        <f>G97</f>
        <v>100</v>
      </c>
    </row>
    <row r="97" spans="1:7" ht="21.75" customHeight="1">
      <c r="A97" s="108" t="s">
        <v>272</v>
      </c>
      <c r="B97" s="109" t="s">
        <v>312</v>
      </c>
      <c r="C97" s="127">
        <v>969</v>
      </c>
      <c r="D97" s="111">
        <v>707</v>
      </c>
      <c r="E97" s="112" t="s">
        <v>182</v>
      </c>
      <c r="F97" s="112" t="s">
        <v>103</v>
      </c>
      <c r="G97" s="113">
        <v>100</v>
      </c>
    </row>
    <row r="98" spans="1:7" s="8" customFormat="1" ht="33" customHeight="1">
      <c r="A98" s="100" t="s">
        <v>271</v>
      </c>
      <c r="B98" s="107" t="s">
        <v>310</v>
      </c>
      <c r="C98" s="126">
        <v>969</v>
      </c>
      <c r="D98" s="103">
        <v>707</v>
      </c>
      <c r="E98" s="104" t="s">
        <v>203</v>
      </c>
      <c r="F98" s="104"/>
      <c r="G98" s="105">
        <f>G99</f>
        <v>150</v>
      </c>
    </row>
    <row r="99" spans="1:7" ht="21.75" customHeight="1">
      <c r="A99" s="108" t="s">
        <v>272</v>
      </c>
      <c r="B99" s="109" t="s">
        <v>312</v>
      </c>
      <c r="C99" s="127">
        <v>969</v>
      </c>
      <c r="D99" s="111">
        <v>707</v>
      </c>
      <c r="E99" s="112" t="s">
        <v>203</v>
      </c>
      <c r="F99" s="112" t="s">
        <v>103</v>
      </c>
      <c r="G99" s="113">
        <v>150</v>
      </c>
    </row>
    <row r="100" spans="1:7" s="8" customFormat="1" ht="48.75" customHeight="1">
      <c r="A100" s="100" t="s">
        <v>273</v>
      </c>
      <c r="B100" s="107" t="s">
        <v>200</v>
      </c>
      <c r="C100" s="126">
        <v>969</v>
      </c>
      <c r="D100" s="103">
        <v>707</v>
      </c>
      <c r="E100" s="104" t="s">
        <v>201</v>
      </c>
      <c r="F100" s="104"/>
      <c r="G100" s="105">
        <f>G101</f>
        <v>100</v>
      </c>
    </row>
    <row r="101" spans="1:7" ht="21" customHeight="1">
      <c r="A101" s="108" t="s">
        <v>274</v>
      </c>
      <c r="B101" s="109" t="s">
        <v>312</v>
      </c>
      <c r="C101" s="127">
        <v>969</v>
      </c>
      <c r="D101" s="111">
        <v>707</v>
      </c>
      <c r="E101" s="112" t="s">
        <v>201</v>
      </c>
      <c r="F101" s="112" t="s">
        <v>103</v>
      </c>
      <c r="G101" s="113">
        <v>100</v>
      </c>
    </row>
    <row r="102" spans="1:7" ht="17.25" customHeight="1">
      <c r="A102" s="100" t="s">
        <v>275</v>
      </c>
      <c r="B102" s="107" t="s">
        <v>130</v>
      </c>
      <c r="C102" s="126">
        <v>969</v>
      </c>
      <c r="D102" s="103">
        <v>800</v>
      </c>
      <c r="E102" s="104"/>
      <c r="F102" s="104"/>
      <c r="G102" s="105">
        <f>G103</f>
        <v>6356.9</v>
      </c>
    </row>
    <row r="103" spans="1:7" s="8" customFormat="1" ht="15.75">
      <c r="A103" s="100" t="s">
        <v>276</v>
      </c>
      <c r="B103" s="107" t="s">
        <v>131</v>
      </c>
      <c r="C103" s="126">
        <v>969</v>
      </c>
      <c r="D103" s="103">
        <v>801</v>
      </c>
      <c r="E103" s="104"/>
      <c r="F103" s="104"/>
      <c r="G103" s="105">
        <f>G104+G107+G109</f>
        <v>6356.9</v>
      </c>
    </row>
    <row r="104" spans="1:7" s="8" customFormat="1" ht="30" customHeight="1">
      <c r="A104" s="100" t="s">
        <v>277</v>
      </c>
      <c r="B104" s="107" t="s">
        <v>149</v>
      </c>
      <c r="C104" s="126">
        <v>969</v>
      </c>
      <c r="D104" s="103">
        <v>801</v>
      </c>
      <c r="E104" s="104" t="s">
        <v>202</v>
      </c>
      <c r="F104" s="104"/>
      <c r="G104" s="105">
        <f>G105</f>
        <v>5390.4</v>
      </c>
    </row>
    <row r="105" spans="1:8" ht="18" customHeight="1">
      <c r="A105" s="108" t="s">
        <v>278</v>
      </c>
      <c r="B105" s="109" t="s">
        <v>312</v>
      </c>
      <c r="C105" s="127">
        <v>969</v>
      </c>
      <c r="D105" s="111">
        <v>801</v>
      </c>
      <c r="E105" s="112" t="s">
        <v>202</v>
      </c>
      <c r="F105" s="112" t="s">
        <v>103</v>
      </c>
      <c r="G105" s="113">
        <v>5390.4</v>
      </c>
      <c r="H105">
        <v>1500</v>
      </c>
    </row>
    <row r="106" spans="1:7" s="8" customFormat="1" ht="18" customHeight="1">
      <c r="A106" s="100" t="s">
        <v>279</v>
      </c>
      <c r="B106" s="100" t="s">
        <v>132</v>
      </c>
      <c r="C106" s="126">
        <v>969</v>
      </c>
      <c r="D106" s="103">
        <v>804</v>
      </c>
      <c r="E106" s="104"/>
      <c r="F106" s="104"/>
      <c r="G106" s="105">
        <f>G107+G109</f>
        <v>966.5</v>
      </c>
    </row>
    <row r="107" spans="1:7" s="6" customFormat="1" ht="30" customHeight="1">
      <c r="A107" s="100" t="s">
        <v>280</v>
      </c>
      <c r="B107" s="107" t="s">
        <v>205</v>
      </c>
      <c r="C107" s="126">
        <v>969</v>
      </c>
      <c r="D107" s="103">
        <v>804</v>
      </c>
      <c r="E107" s="104" t="s">
        <v>203</v>
      </c>
      <c r="F107" s="104"/>
      <c r="G107" s="105">
        <f>G108</f>
        <v>150</v>
      </c>
    </row>
    <row r="108" spans="1:7" s="89" customFormat="1" ht="21" customHeight="1">
      <c r="A108" s="108" t="s">
        <v>281</v>
      </c>
      <c r="B108" s="109" t="s">
        <v>312</v>
      </c>
      <c r="C108" s="127">
        <v>969</v>
      </c>
      <c r="D108" s="111">
        <v>804</v>
      </c>
      <c r="E108" s="112" t="s">
        <v>203</v>
      </c>
      <c r="F108" s="112" t="s">
        <v>103</v>
      </c>
      <c r="G108" s="113">
        <v>150</v>
      </c>
    </row>
    <row r="109" spans="1:7" s="8" customFormat="1" ht="33.75" customHeight="1">
      <c r="A109" s="100" t="s">
        <v>268</v>
      </c>
      <c r="B109" s="107" t="s">
        <v>206</v>
      </c>
      <c r="C109" s="126">
        <v>969</v>
      </c>
      <c r="D109" s="103">
        <v>804</v>
      </c>
      <c r="E109" s="104" t="s">
        <v>204</v>
      </c>
      <c r="F109" s="104"/>
      <c r="G109" s="105">
        <f>G110</f>
        <v>816.5</v>
      </c>
    </row>
    <row r="110" spans="1:7" ht="18" customHeight="1">
      <c r="A110" s="108" t="s">
        <v>282</v>
      </c>
      <c r="B110" s="109" t="s">
        <v>312</v>
      </c>
      <c r="C110" s="127">
        <v>969</v>
      </c>
      <c r="D110" s="111">
        <v>804</v>
      </c>
      <c r="E110" s="112" t="s">
        <v>204</v>
      </c>
      <c r="F110" s="112" t="s">
        <v>103</v>
      </c>
      <c r="G110" s="113">
        <v>816.5</v>
      </c>
    </row>
    <row r="111" spans="1:7" ht="17.25" customHeight="1">
      <c r="A111" s="85" t="s">
        <v>283</v>
      </c>
      <c r="B111" s="99" t="s">
        <v>133</v>
      </c>
      <c r="C111" s="92">
        <v>969</v>
      </c>
      <c r="D111" s="93">
        <v>1000</v>
      </c>
      <c r="E111" s="66"/>
      <c r="F111" s="66"/>
      <c r="G111" s="86">
        <f>G115+G118+G112</f>
        <v>18545.3</v>
      </c>
    </row>
    <row r="112" spans="1:7" ht="20.25" customHeight="1">
      <c r="A112" s="85"/>
      <c r="B112" s="99" t="s">
        <v>316</v>
      </c>
      <c r="C112" s="92">
        <v>969</v>
      </c>
      <c r="D112" s="93">
        <v>1003</v>
      </c>
      <c r="E112" s="104" t="s">
        <v>204</v>
      </c>
      <c r="F112" s="66"/>
      <c r="G112" s="86">
        <f>G113</f>
        <v>64.8</v>
      </c>
    </row>
    <row r="113" spans="1:7" s="8" customFormat="1" ht="32.25" customHeight="1">
      <c r="A113" s="85"/>
      <c r="B113" s="99" t="s">
        <v>143</v>
      </c>
      <c r="C113" s="92">
        <v>969</v>
      </c>
      <c r="D113" s="93">
        <v>1003</v>
      </c>
      <c r="E113" s="104" t="s">
        <v>204</v>
      </c>
      <c r="F113" s="66"/>
      <c r="G113" s="86">
        <f>G114</f>
        <v>64.8</v>
      </c>
    </row>
    <row r="114" spans="1:7" ht="18.75" customHeight="1">
      <c r="A114" s="108" t="s">
        <v>293</v>
      </c>
      <c r="B114" s="109" t="s">
        <v>312</v>
      </c>
      <c r="C114" s="110">
        <v>969</v>
      </c>
      <c r="D114" s="111">
        <v>1003</v>
      </c>
      <c r="E114" s="112" t="s">
        <v>204</v>
      </c>
      <c r="F114" s="112" t="s">
        <v>103</v>
      </c>
      <c r="G114" s="113">
        <v>64.8</v>
      </c>
    </row>
    <row r="115" spans="1:7" s="89" customFormat="1" ht="17.25" customHeight="1">
      <c r="A115" s="108" t="s">
        <v>284</v>
      </c>
      <c r="B115" s="109" t="s">
        <v>142</v>
      </c>
      <c r="C115" s="110">
        <v>969</v>
      </c>
      <c r="D115" s="111">
        <v>1003</v>
      </c>
      <c r="E115" s="112"/>
      <c r="F115" s="112"/>
      <c r="G115" s="113">
        <f>G116</f>
        <v>0</v>
      </c>
    </row>
    <row r="116" spans="1:7" s="8" customFormat="1" ht="35.25" customHeight="1">
      <c r="A116" s="100" t="s">
        <v>285</v>
      </c>
      <c r="B116" s="107" t="s">
        <v>143</v>
      </c>
      <c r="C116" s="102">
        <v>969</v>
      </c>
      <c r="D116" s="103">
        <v>1003</v>
      </c>
      <c r="E116" s="104" t="s">
        <v>207</v>
      </c>
      <c r="F116" s="104"/>
      <c r="G116" s="105">
        <f>G117</f>
        <v>0</v>
      </c>
    </row>
    <row r="117" spans="1:7" ht="17.25" customHeight="1">
      <c r="A117" s="108" t="s">
        <v>286</v>
      </c>
      <c r="B117" s="109" t="s">
        <v>135</v>
      </c>
      <c r="C117" s="110">
        <v>969</v>
      </c>
      <c r="D117" s="111">
        <v>1003</v>
      </c>
      <c r="E117" s="112" t="s">
        <v>207</v>
      </c>
      <c r="F117" s="112" t="s">
        <v>136</v>
      </c>
      <c r="G117" s="113">
        <v>0</v>
      </c>
    </row>
    <row r="118" spans="1:7" s="8" customFormat="1" ht="18.75" customHeight="1">
      <c r="A118" s="131" t="s">
        <v>287</v>
      </c>
      <c r="B118" s="107" t="s">
        <v>134</v>
      </c>
      <c r="C118" s="102">
        <v>969</v>
      </c>
      <c r="D118" s="103">
        <v>1004</v>
      </c>
      <c r="E118" s="104"/>
      <c r="F118" s="104"/>
      <c r="G118" s="105">
        <f>G119+G122+G125+G127</f>
        <v>18480.5</v>
      </c>
    </row>
    <row r="119" spans="1:7" s="8" customFormat="1" ht="31.5">
      <c r="A119" s="100" t="s">
        <v>288</v>
      </c>
      <c r="B119" s="107" t="s">
        <v>208</v>
      </c>
      <c r="C119" s="102">
        <v>969</v>
      </c>
      <c r="D119" s="103">
        <v>1004</v>
      </c>
      <c r="E119" s="104" t="s">
        <v>209</v>
      </c>
      <c r="F119" s="104"/>
      <c r="G119" s="105">
        <f>G120+G121</f>
        <v>1767.2</v>
      </c>
    </row>
    <row r="120" spans="1:7" ht="47.25">
      <c r="A120" s="108" t="s">
        <v>289</v>
      </c>
      <c r="B120" s="109" t="s">
        <v>88</v>
      </c>
      <c r="C120" s="110">
        <v>969</v>
      </c>
      <c r="D120" s="111">
        <v>1004</v>
      </c>
      <c r="E120" s="112" t="s">
        <v>209</v>
      </c>
      <c r="F120" s="112" t="s">
        <v>89</v>
      </c>
      <c r="G120" s="113">
        <v>138.8</v>
      </c>
    </row>
    <row r="121" spans="1:7" ht="17.25" customHeight="1">
      <c r="A121" s="108" t="s">
        <v>290</v>
      </c>
      <c r="B121" s="109" t="s">
        <v>312</v>
      </c>
      <c r="C121" s="110">
        <v>969</v>
      </c>
      <c r="D121" s="111">
        <v>1004</v>
      </c>
      <c r="E121" s="112" t="s">
        <v>209</v>
      </c>
      <c r="F121" s="112" t="s">
        <v>103</v>
      </c>
      <c r="G121" s="113">
        <v>1628.4</v>
      </c>
    </row>
    <row r="122" spans="1:7" s="8" customFormat="1" ht="51" customHeight="1">
      <c r="A122" s="100" t="s">
        <v>291</v>
      </c>
      <c r="B122" s="107" t="s">
        <v>210</v>
      </c>
      <c r="C122" s="102">
        <v>969</v>
      </c>
      <c r="D122" s="103">
        <v>1004</v>
      </c>
      <c r="E122" s="104" t="s">
        <v>211</v>
      </c>
      <c r="F122" s="104"/>
      <c r="G122" s="105">
        <f>SUM(G123:G124)</f>
        <v>3724</v>
      </c>
    </row>
    <row r="123" spans="1:7" ht="49.5" customHeight="1">
      <c r="A123" s="108" t="s">
        <v>292</v>
      </c>
      <c r="B123" s="109" t="s">
        <v>88</v>
      </c>
      <c r="C123" s="110">
        <v>969</v>
      </c>
      <c r="D123" s="111">
        <v>1004</v>
      </c>
      <c r="E123" s="112" t="s">
        <v>211</v>
      </c>
      <c r="F123" s="112" t="s">
        <v>89</v>
      </c>
      <c r="G123" s="113">
        <v>3469</v>
      </c>
    </row>
    <row r="124" spans="1:7" ht="19.5" customHeight="1">
      <c r="A124" s="108" t="s">
        <v>293</v>
      </c>
      <c r="B124" s="109" t="s">
        <v>312</v>
      </c>
      <c r="C124" s="110">
        <v>969</v>
      </c>
      <c r="D124" s="111">
        <v>1004</v>
      </c>
      <c r="E124" s="112" t="s">
        <v>211</v>
      </c>
      <c r="F124" s="112" t="s">
        <v>103</v>
      </c>
      <c r="G124" s="113">
        <v>255</v>
      </c>
    </row>
    <row r="125" spans="1:7" s="8" customFormat="1" ht="49.5" customHeight="1">
      <c r="A125" s="100" t="s">
        <v>294</v>
      </c>
      <c r="B125" s="107" t="s">
        <v>212</v>
      </c>
      <c r="C125" s="102">
        <v>969</v>
      </c>
      <c r="D125" s="103">
        <v>1004</v>
      </c>
      <c r="E125" s="104" t="s">
        <v>213</v>
      </c>
      <c r="F125" s="104"/>
      <c r="G125" s="105">
        <f>G126</f>
        <v>8681</v>
      </c>
    </row>
    <row r="126" spans="1:7" ht="18.75" customHeight="1">
      <c r="A126" s="108" t="s">
        <v>295</v>
      </c>
      <c r="B126" s="109" t="s">
        <v>135</v>
      </c>
      <c r="C126" s="110">
        <v>969</v>
      </c>
      <c r="D126" s="111">
        <v>1004</v>
      </c>
      <c r="E126" s="112" t="s">
        <v>213</v>
      </c>
      <c r="F126" s="112" t="s">
        <v>136</v>
      </c>
      <c r="G126" s="113">
        <v>8681</v>
      </c>
    </row>
    <row r="127" spans="1:7" s="8" customFormat="1" ht="30.75" customHeight="1">
      <c r="A127" s="143" t="s">
        <v>296</v>
      </c>
      <c r="B127" s="107" t="s">
        <v>214</v>
      </c>
      <c r="C127" s="144">
        <v>969</v>
      </c>
      <c r="D127" s="145">
        <v>1004</v>
      </c>
      <c r="E127" s="146" t="s">
        <v>215</v>
      </c>
      <c r="F127" s="146"/>
      <c r="G127" s="147">
        <f>G128</f>
        <v>4308.3</v>
      </c>
    </row>
    <row r="128" spans="1:7" ht="18.75" customHeight="1">
      <c r="A128" s="148" t="s">
        <v>297</v>
      </c>
      <c r="B128" s="109" t="s">
        <v>135</v>
      </c>
      <c r="C128" s="149">
        <v>969</v>
      </c>
      <c r="D128" s="150">
        <v>1004</v>
      </c>
      <c r="E128" s="151" t="s">
        <v>215</v>
      </c>
      <c r="F128" s="151" t="s">
        <v>136</v>
      </c>
      <c r="G128" s="152">
        <v>4308.3</v>
      </c>
    </row>
    <row r="129" spans="1:7" ht="19.5" customHeight="1">
      <c r="A129" s="100" t="s">
        <v>302</v>
      </c>
      <c r="B129" s="137" t="s">
        <v>137</v>
      </c>
      <c r="C129" s="126">
        <v>969</v>
      </c>
      <c r="D129" s="103">
        <v>1100</v>
      </c>
      <c r="E129" s="104"/>
      <c r="F129" s="104"/>
      <c r="G129" s="105">
        <f>G130</f>
        <v>771.7</v>
      </c>
    </row>
    <row r="130" spans="1:7" ht="15.75" customHeight="1">
      <c r="A130" s="132" t="s">
        <v>298</v>
      </c>
      <c r="B130" s="135" t="s">
        <v>138</v>
      </c>
      <c r="C130" s="127">
        <v>969</v>
      </c>
      <c r="D130" s="111">
        <v>1102</v>
      </c>
      <c r="E130" s="112" t="s">
        <v>163</v>
      </c>
      <c r="F130" s="112"/>
      <c r="G130" s="113">
        <f>G131</f>
        <v>771.7</v>
      </c>
    </row>
    <row r="131" spans="1:7" s="8" customFormat="1" ht="65.25" customHeight="1">
      <c r="A131" s="100" t="s">
        <v>299</v>
      </c>
      <c r="B131" s="107" t="s">
        <v>148</v>
      </c>
      <c r="C131" s="126">
        <v>969</v>
      </c>
      <c r="D131" s="103">
        <v>1102</v>
      </c>
      <c r="E131" s="104" t="s">
        <v>163</v>
      </c>
      <c r="F131" s="104"/>
      <c r="G131" s="105">
        <f>G132</f>
        <v>771.7</v>
      </c>
    </row>
    <row r="132" spans="1:7" ht="18.75" customHeight="1">
      <c r="A132" s="108" t="s">
        <v>300</v>
      </c>
      <c r="B132" s="109" t="s">
        <v>312</v>
      </c>
      <c r="C132" s="127">
        <v>969</v>
      </c>
      <c r="D132" s="111">
        <v>1102</v>
      </c>
      <c r="E132" s="112" t="s">
        <v>163</v>
      </c>
      <c r="F132" s="112" t="s">
        <v>103</v>
      </c>
      <c r="G132" s="113">
        <v>771.7</v>
      </c>
    </row>
    <row r="133" spans="1:7" ht="15.75" customHeight="1">
      <c r="A133" s="100" t="s">
        <v>301</v>
      </c>
      <c r="B133" s="107" t="s">
        <v>139</v>
      </c>
      <c r="C133" s="102">
        <v>969</v>
      </c>
      <c r="D133" s="103">
        <v>1200</v>
      </c>
      <c r="E133" s="104"/>
      <c r="F133" s="104"/>
      <c r="G133" s="105">
        <f>G134</f>
        <v>296.2</v>
      </c>
    </row>
    <row r="134" spans="1:7" ht="15" customHeight="1">
      <c r="A134" s="108" t="s">
        <v>303</v>
      </c>
      <c r="B134" s="135" t="s">
        <v>7</v>
      </c>
      <c r="C134" s="127">
        <v>969</v>
      </c>
      <c r="D134" s="111">
        <v>1202</v>
      </c>
      <c r="E134" s="112" t="s">
        <v>162</v>
      </c>
      <c r="F134" s="112"/>
      <c r="G134" s="113">
        <f>G135</f>
        <v>296.2</v>
      </c>
    </row>
    <row r="135" spans="1:7" ht="18" customHeight="1">
      <c r="A135" s="108" t="s">
        <v>304</v>
      </c>
      <c r="B135" s="109" t="s">
        <v>147</v>
      </c>
      <c r="C135" s="127">
        <v>969</v>
      </c>
      <c r="D135" s="111">
        <v>1202</v>
      </c>
      <c r="E135" s="112" t="s">
        <v>162</v>
      </c>
      <c r="F135" s="112"/>
      <c r="G135" s="113">
        <f>G136</f>
        <v>296.2</v>
      </c>
    </row>
    <row r="136" spans="1:7" ht="19.5" customHeight="1">
      <c r="A136" s="108" t="s">
        <v>305</v>
      </c>
      <c r="B136" s="109" t="s">
        <v>312</v>
      </c>
      <c r="C136" s="127">
        <v>969</v>
      </c>
      <c r="D136" s="111">
        <v>1202</v>
      </c>
      <c r="E136" s="112" t="s">
        <v>162</v>
      </c>
      <c r="F136" s="112" t="s">
        <v>103</v>
      </c>
      <c r="G136" s="113">
        <v>296.2</v>
      </c>
    </row>
    <row r="137" spans="1:7" ht="27" customHeight="1">
      <c r="A137" s="139"/>
      <c r="B137" s="153" t="s">
        <v>140</v>
      </c>
      <c r="C137" s="153"/>
      <c r="D137" s="140"/>
      <c r="E137" s="141"/>
      <c r="F137" s="141"/>
      <c r="G137" s="142">
        <f>G26+G50+G54+G61+G87+G102+G111+G129+G133+G12</f>
        <v>115105.79999999999</v>
      </c>
    </row>
    <row r="149" ht="18">
      <c r="B149" s="91"/>
    </row>
  </sheetData>
  <sheetProtection/>
  <mergeCells count="9">
    <mergeCell ref="E5:G5"/>
    <mergeCell ref="E6:F6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2021-12-15T15:57:00Z</cp:lastPrinted>
  <dcterms:created xsi:type="dcterms:W3CDTF">1996-10-08T23:32:33Z</dcterms:created>
  <dcterms:modified xsi:type="dcterms:W3CDTF">2021-12-15T16:31:37Z</dcterms:modified>
  <cp:category/>
  <cp:version/>
  <cp:contentType/>
  <cp:contentStatus/>
</cp:coreProperties>
</file>