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708" firstSheet="3" activeTab="3"/>
  </bookViews>
  <sheets>
    <sheet name="Расходы предварительно" sheetId="1" r:id="rId1"/>
    <sheet name="Расшифровка содержания" sheetId="2" state="hidden" r:id="rId2"/>
    <sheet name="ПРОЕКТ2016" sheetId="3" r:id="rId3"/>
    <sheet name="Изм. год" sheetId="4" r:id="rId4"/>
    <sheet name="февр" sheetId="5" state="hidden" r:id="rId5"/>
    <sheet name="июнь" sheetId="6" state="hidden" r:id="rId6"/>
    <sheet name="сентябрь" sheetId="7" state="hidden" r:id="rId7"/>
  </sheets>
  <definedNames/>
  <calcPr fullCalcOnLoad="1"/>
</workbook>
</file>

<file path=xl/sharedStrings.xml><?xml version="1.0" encoding="utf-8"?>
<sst xmlns="http://schemas.openxmlformats.org/spreadsheetml/2006/main" count="2304" uniqueCount="537">
  <si>
    <t>%</t>
  </si>
  <si>
    <t>Общегосударственные вопросы</t>
  </si>
  <si>
    <t>Расходы на содержание органов МСУ</t>
  </si>
  <si>
    <t>Муниципальный Совет</t>
  </si>
  <si>
    <t>Оплата труда Глава</t>
  </si>
  <si>
    <t>Оплата труда зам.главы</t>
  </si>
  <si>
    <t>Оплата труда аппарат</t>
  </si>
  <si>
    <t>Налоги на зарплату Глава МО</t>
  </si>
  <si>
    <t>Налоги на зарплату зам.Главы</t>
  </si>
  <si>
    <t>Налоги на зарплату аппарат</t>
  </si>
  <si>
    <t>Компенсация депутатам на непостоянной основе</t>
  </si>
  <si>
    <t>Местная Администрация</t>
  </si>
  <si>
    <t>Оплата труда  Глава МА</t>
  </si>
  <si>
    <t>Оплата аппарата МА</t>
  </si>
  <si>
    <t>Доплата опеки</t>
  </si>
  <si>
    <t>Налоги на зарплату Глава МА</t>
  </si>
  <si>
    <t xml:space="preserve">Налоги на зарплату Аппарат МА </t>
  </si>
  <si>
    <t>Налоги на зарплату опеки</t>
  </si>
  <si>
    <t>Выплаты по уходу за ребенком ст.212</t>
  </si>
  <si>
    <t>Услуги связи</t>
  </si>
  <si>
    <t>Протоколы</t>
  </si>
  <si>
    <t>Резервные фонды</t>
  </si>
  <si>
    <t>Другие общегосударственные вопросы</t>
  </si>
  <si>
    <t>Расходы по формированию архивных фондов органов местного самоуправления, муниципальных предприятий и учреждений</t>
  </si>
  <si>
    <t>Поддержка деятельности граждан и общественных объединений</t>
  </si>
  <si>
    <t>Расходы на размещение муниципального заказа</t>
  </si>
  <si>
    <t xml:space="preserve">Ведомственная программа профилактики экстремизма, правонарушений, наркомании </t>
  </si>
  <si>
    <t xml:space="preserve">Ведомственная программа по информационному обеспечению населения </t>
  </si>
  <si>
    <t>Национальная безопасность и правоохранительная деятельность</t>
  </si>
  <si>
    <t xml:space="preserve">Расходы на  обучение неработающего населения способам защиты и действиям в чрезвычайных ситуациях, </t>
  </si>
  <si>
    <t xml:space="preserve">Участие во временном трудоустройстве несовершеннолетних и безработных  </t>
  </si>
  <si>
    <t>Благоустройство</t>
  </si>
  <si>
    <t>Расходы на текущий ремонт и озеленение придомовых  территорий  и территорий дворов включая проезды и въезды, пешеходные дорожки; проведение мер по уширению территорий дворов в целях организации дополнительных парковочных мест согласно адресных программ</t>
  </si>
  <si>
    <t xml:space="preserve">Расходы на изготовление, установку и ремонт ограждений газонов </t>
  </si>
  <si>
    <t>Расходы на установку и содержание малых архитектурных форм, уличной мебели; создание зон отдыха,</t>
  </si>
  <si>
    <r>
      <t xml:space="preserve">Обустройство, содержание  и </t>
    </r>
    <r>
      <rPr>
        <sz val="12"/>
        <color indexed="10"/>
        <rFont val="Times New Roman"/>
        <family val="1"/>
      </rPr>
      <t>уборка</t>
    </r>
    <r>
      <rPr>
        <sz val="12"/>
        <rFont val="Times New Roman"/>
        <family val="1"/>
      </rPr>
      <t xml:space="preserve"> детских и спортивных площадок</t>
    </r>
  </si>
  <si>
    <t>Ликвидация несанкционированных свалок бытовых отходов и мусора, уборка территорий, водных акваторий, тупиков и проездов</t>
  </si>
  <si>
    <t>Расходы на  оборудование контейнерных площадок</t>
  </si>
  <si>
    <t>Расходы на выполнение оформления к праздничным мероприятиям</t>
  </si>
  <si>
    <t>Молодежная политика и оздоровление детей</t>
  </si>
  <si>
    <t>Расходы на проведение  работ по военно-патриотическому воспитанию граждан на территории муниципального образования</t>
  </si>
  <si>
    <t>Организация досуговых мероприятий</t>
  </si>
  <si>
    <t>Культура</t>
  </si>
  <si>
    <t xml:space="preserve">Расходы на организацию и проведение  праздничных мероприятий на территории муниципального образования и участие в организации </t>
  </si>
  <si>
    <t>Периодическая печать и издательства</t>
  </si>
  <si>
    <t>Спорт и физическая культура</t>
  </si>
  <si>
    <t>Расходы на физкультурно-оздоровительную работу и спортивные мероприятия</t>
  </si>
  <si>
    <t>Общие расходы с гос.полномочиями</t>
  </si>
  <si>
    <t>Опека</t>
  </si>
  <si>
    <t xml:space="preserve">К проекту бюджета на 2015 год </t>
  </si>
  <si>
    <t>План</t>
  </si>
  <si>
    <t>Ожидаем</t>
  </si>
  <si>
    <t>Профилактика дорожно-транспортного травматизма</t>
  </si>
  <si>
    <t>Профилактика наркомании</t>
  </si>
  <si>
    <t>Профилактика правонарушений</t>
  </si>
  <si>
    <t xml:space="preserve">Ведомственная программа профилактики  правонарушений,  </t>
  </si>
  <si>
    <t>Досуг</t>
  </si>
  <si>
    <t>Профилактика экстремизма</t>
  </si>
  <si>
    <t>Стенды</t>
  </si>
  <si>
    <t>Тех надзор</t>
  </si>
  <si>
    <t>Содержание зеленых насаждений</t>
  </si>
  <si>
    <t>Проектная документация</t>
  </si>
  <si>
    <t>Работы, услуги по содержанию имущества, ст.225   вр 242</t>
  </si>
  <si>
    <t>Работы, услуги по содержанию имущества, ст.225   вр 244</t>
  </si>
  <si>
    <t>Прочие работы, услуги,  ст.226   вр 242</t>
  </si>
  <si>
    <t>Прочие работы, услуги,  ст.226   вр 244</t>
  </si>
  <si>
    <t xml:space="preserve">Основные средства,  ст.310  вр  242 </t>
  </si>
  <si>
    <t xml:space="preserve">Основные средства,  ст.310  вр  244 </t>
  </si>
  <si>
    <t>Материальные запасы,   ст.340    вр242</t>
  </si>
  <si>
    <t>Материальные запасы,   ст.340    вр244</t>
  </si>
  <si>
    <t>Прочие расходы, ст.290    вр 244</t>
  </si>
  <si>
    <t>Итого обесп.деятельн. МА</t>
  </si>
  <si>
    <t>Членские взносы</t>
  </si>
  <si>
    <r>
      <t xml:space="preserve">Расходы на опубликование  в СМИ  </t>
    </r>
    <r>
      <rPr>
        <b/>
        <sz val="12"/>
        <rFont val="Times New Roman"/>
        <family val="1"/>
      </rPr>
      <t xml:space="preserve">(Ведомственная программа информац.обеспечения населения) </t>
    </r>
  </si>
  <si>
    <t>Выборы</t>
  </si>
  <si>
    <r>
      <t xml:space="preserve">Расходы всего </t>
    </r>
  </si>
  <si>
    <t>Переподготовка</t>
  </si>
  <si>
    <t>Можно оставить</t>
  </si>
  <si>
    <t>Ремонт</t>
  </si>
  <si>
    <t>Прочие расходы, ст.290    вр 851  имущество</t>
  </si>
  <si>
    <t>Прочие расходы, ст.290    вр 852  трансп.налог</t>
  </si>
  <si>
    <t>Услуги связи   221      вр 242</t>
  </si>
  <si>
    <t>Услуги связи   221      вр 244</t>
  </si>
  <si>
    <t>Прочие услуги  226  вр 244</t>
  </si>
  <si>
    <t>Материальные запасы,   ст.340    вр 242</t>
  </si>
  <si>
    <t>Прочие расходы  ст 290   вр  852 пени</t>
  </si>
  <si>
    <t xml:space="preserve">Прочие расходы   ст 290 вр 831  судебн   </t>
  </si>
  <si>
    <t>Материальные запасы,   ст.340    вр 244</t>
  </si>
  <si>
    <t>Консультирование ТСЖ</t>
  </si>
  <si>
    <t xml:space="preserve">Доплата опеке </t>
  </si>
  <si>
    <t>Доплаты к пенсиям</t>
  </si>
  <si>
    <t>Коммунальные услуги   ст.223</t>
  </si>
  <si>
    <t xml:space="preserve">Норматив </t>
  </si>
  <si>
    <t>Реально</t>
  </si>
  <si>
    <t>Транспортные расходы   ст.222</t>
  </si>
  <si>
    <t>ПЛАН</t>
  </si>
  <si>
    <t>Наименование</t>
  </si>
  <si>
    <t>П/раздел</t>
  </si>
  <si>
    <t>Цел.ст.</t>
  </si>
  <si>
    <t>КВР</t>
  </si>
  <si>
    <t>КОСГУ</t>
  </si>
  <si>
    <t>Всего</t>
  </si>
  <si>
    <t>МА, р.0104</t>
  </si>
  <si>
    <t>На опеке, р.1004</t>
  </si>
  <si>
    <t>Глава МО, зарплата</t>
  </si>
  <si>
    <t>0102</t>
  </si>
  <si>
    <t>002 01 00</t>
  </si>
  <si>
    <t>Начисления</t>
  </si>
  <si>
    <t>121</t>
  </si>
  <si>
    <t>213</t>
  </si>
  <si>
    <t>Депутаты на пост.основе</t>
  </si>
  <si>
    <t>0103</t>
  </si>
  <si>
    <t>002 03 01</t>
  </si>
  <si>
    <t>211</t>
  </si>
  <si>
    <t>Компенсация депутатам</t>
  </si>
  <si>
    <t>123</t>
  </si>
  <si>
    <t>226</t>
  </si>
  <si>
    <t>Аппарат МС,  зарплата</t>
  </si>
  <si>
    <t>002 04 00</t>
  </si>
  <si>
    <t>242</t>
  </si>
  <si>
    <t>221</t>
  </si>
  <si>
    <t>Прочие работы, услуги</t>
  </si>
  <si>
    <t>244</t>
  </si>
  <si>
    <t>Увеличение стоимости материальных запасов</t>
  </si>
  <si>
    <t>340</t>
  </si>
  <si>
    <t xml:space="preserve">Прочие расходы </t>
  </si>
  <si>
    <t>852</t>
  </si>
  <si>
    <t>290</t>
  </si>
  <si>
    <t>Функционирование  высших исполнительных органов государственной власти, местных администраций</t>
  </si>
  <si>
    <t>Глава МА , зарплата</t>
  </si>
  <si>
    <t>002 05 00</t>
  </si>
  <si>
    <t>Ничисления</t>
  </si>
  <si>
    <t>002 06 01</t>
  </si>
  <si>
    <t>Аппарат  МА,  заработная плата</t>
  </si>
  <si>
    <t>Прочие выплаты</t>
  </si>
  <si>
    <t>122</t>
  </si>
  <si>
    <t>212</t>
  </si>
  <si>
    <t>Обеспечение деятельности МА,  ст.242</t>
  </si>
  <si>
    <t>000</t>
  </si>
  <si>
    <t xml:space="preserve">002 06 01 </t>
  </si>
  <si>
    <t>Работы, услуги по содержанию имущества</t>
  </si>
  <si>
    <t>225</t>
  </si>
  <si>
    <t>Увеличение стоимости основных средств</t>
  </si>
  <si>
    <t>310</t>
  </si>
  <si>
    <t>Обеспечение деятельности МА, ст.244</t>
  </si>
  <si>
    <t>Транспортные услуги</t>
  </si>
  <si>
    <t>222</t>
  </si>
  <si>
    <t>Коммунальные услуги</t>
  </si>
  <si>
    <t>223</t>
  </si>
  <si>
    <t>851</t>
  </si>
  <si>
    <t xml:space="preserve">ИТОГО обеспечение деятельности </t>
  </si>
  <si>
    <t>002 06 03</t>
  </si>
  <si>
    <t>598</t>
  </si>
  <si>
    <t>Всего содержание и обеспеч деят.</t>
  </si>
  <si>
    <t>Содержание имущества</t>
  </si>
  <si>
    <t>Опека субвенция</t>
  </si>
  <si>
    <t>Норматив 0,217</t>
  </si>
  <si>
    <t xml:space="preserve">                                                               Расходы на содержание на 2015 год  </t>
  </si>
  <si>
    <t>должно быть</t>
  </si>
  <si>
    <t>Структура</t>
  </si>
  <si>
    <t>ПРОЕКТ</t>
  </si>
  <si>
    <t xml:space="preserve">         Приложение № 2</t>
  </si>
  <si>
    <t xml:space="preserve">         к Решению Муниципального Совета  </t>
  </si>
  <si>
    <t xml:space="preserve">     (тыс.руб.)</t>
  </si>
  <si>
    <t>№ п/п</t>
  </si>
  <si>
    <t>ГРБС</t>
  </si>
  <si>
    <t>Раздел и подраздел</t>
  </si>
  <si>
    <t>Целевая статья</t>
  </si>
  <si>
    <t>Вид расходов</t>
  </si>
  <si>
    <t>Сумма</t>
  </si>
  <si>
    <t>Муниципальный Совет  МО МО Юнтолово (924)</t>
  </si>
  <si>
    <t>1.</t>
  </si>
  <si>
    <t>ОБЩЕГОСУДАРСТВЕННЫЕ ВОПРОСЫ</t>
  </si>
  <si>
    <t>1.1.</t>
  </si>
  <si>
    <t>Функционирование высшего должностного лица субъекта Российской Федерации и муниципального образования</t>
  </si>
  <si>
    <t>1.1.1.</t>
  </si>
  <si>
    <t>Содержание Главы муниципального образования</t>
  </si>
  <si>
    <t>1,1,1,1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</si>
  <si>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</si>
  <si>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</si>
  <si>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1.2.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</si>
  <si>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</si>
  <si>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1.2.1.</t>
  </si>
  <si>
    <t>Содержание депутатов, осуществляющих свою деятельность на постоянной основе</t>
  </si>
  <si>
    <t>1.2.1.1.</t>
  </si>
  <si>
    <t>1.2.2.</t>
  </si>
  <si>
    <t xml:space="preserve">Компенсация расходов депутатам, осуществляющим свои полномочия на непостоянной основе </t>
  </si>
  <si>
    <t>1.2.2.1.</t>
  </si>
  <si>
    <t>1.2.3.</t>
  </si>
  <si>
    <t>Аппарат представительного органа муниципального образования</t>
  </si>
  <si>
    <t>1.2.3.1.</t>
  </si>
  <si>
    <t>1.2.3.2.</t>
  </si>
  <si>
    <t>Закупка товаров, работ и услуг для государственных (муниципальных) услуг</t>
  </si>
  <si>
    <t>200</t>
  </si>
  <si>
    <t>1.2.3.3.</t>
  </si>
  <si>
    <t>Иные бюджетные ассигнования</t>
  </si>
  <si>
    <t>800</t>
  </si>
  <si>
    <t>Местная Администрация  МО МО Юнтолово (969)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</si>
  <si>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</si>
  <si>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Содержание и обеспечение деятельности Местной Администрации по решению вопросов местного значения</t>
  </si>
  <si>
    <t>Формирование архивных фондов органов местного самоуправления, муниципальных предприятий и учреждений</t>
  </si>
  <si>
    <t>НАЦИОНАЛЬНАЯ БЕЗОПАСНОСТЬ И ПРАВООХРАНИТЕЛЬНАЯ ДЕЯТЕЛЬНОСТЬ</t>
  </si>
  <si>
    <t>Защита населения и территорий от  чрезвычайных ситуаций природного и техногенного характера, гражданская оборона</t>
  </si>
  <si>
    <t>НАЦИОНАЛЬНАЯ ЭКОНОМИКА</t>
  </si>
  <si>
    <t>Общеэкономические вопросы</t>
  </si>
  <si>
    <t>Участие в организации и финансировании: проведения оплачиваемых общественных работ; временного трудоустройства несовершеннолетних в возрасте от 14 до 18 лет, безработных граждан</t>
  </si>
  <si>
    <t>ЖИЛИЩНО-КОММУНАЛЬНОЕ ХОЗЯЙСТВО</t>
  </si>
  <si>
    <t xml:space="preserve">Текущий ремонт и озеленение придомовых  территорий  и дворовых территорий,  включая проезды и въезды, пешеходные дорожки;  организация дополнительных парковочных мест </t>
  </si>
  <si>
    <t>Установка, содержание и ремонт ограждений газонов</t>
  </si>
  <si>
    <t>Установка и содержание малых архитектурных форм,уличной мебели и хозяйственно-бытового оборудования, необходимого для благоустройства территории</t>
  </si>
  <si>
    <t>Создание зон отдыха; обустройство, содержание и уборка территорий  детских и спортивных площадок</t>
  </si>
  <si>
    <t>Выполнение оформления к праздничным мероприятиям на территории муниципального образования</t>
  </si>
  <si>
    <t>Разработка проектной документации  благоустройства дворовых территорий</t>
  </si>
  <si>
    <t>Изготовление, установка и содержание информационных стендов</t>
  </si>
  <si>
    <t>Осуществление строительного контроля над выполнением работ по благоустройству</t>
  </si>
  <si>
    <t>Содержание территорий зеленых насаждений внутриквартального озеленения</t>
  </si>
  <si>
    <t>Оборудование контейнерных площадок на дворовых территориях</t>
  </si>
  <si>
    <t>ОБРАЗОВАНИЕ</t>
  </si>
  <si>
    <t>Профессиональная подготовка, переподготовка и повышение квалификации</t>
  </si>
  <si>
    <t>Расходы на организацию профессионального образования и дополнительного профессионального образования выборных должностных лиц местного самоуправления,  депутатов Муниципального Совета, муниципальных служащих</t>
  </si>
  <si>
    <t xml:space="preserve">КУЛЬТУРА,  КИНЕМАТОГРАФИЯ </t>
  </si>
  <si>
    <t xml:space="preserve">Культура </t>
  </si>
  <si>
    <t>Другие вопросы в области культуры и кинематографии</t>
  </si>
  <si>
    <t>СОЦИАЛЬНАЯ ПОЛИТИКА</t>
  </si>
  <si>
    <t>Охрана семьи и детства</t>
  </si>
  <si>
    <t>Социальное обеспечение и иные выплаты населению</t>
  </si>
  <si>
    <t>300</t>
  </si>
  <si>
    <t>ФИЗИЧЕСКАЯ КУЛЬТУРА И СПОРТ</t>
  </si>
  <si>
    <t>Массовый спорт</t>
  </si>
  <si>
    <t>СРЕДСТВА МАССОВОЙ ИНФОРМАЦИИ</t>
  </si>
  <si>
    <t>ИТОГО РАСХОДОВ</t>
  </si>
  <si>
    <t>№ _________ от ________года</t>
  </si>
  <si>
    <t xml:space="preserve">                                    Ведомственная структура расходов  бюджета муниципального образования МО Юнтолово на 2015 год. </t>
  </si>
  <si>
    <t>Социальное обеспечение населения</t>
  </si>
  <si>
    <t>Расходы на предоставление доплат к пенсии лицам, замещавшим муниципальные должности и должности муниципальной службы</t>
  </si>
  <si>
    <t>1.3.1.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</si>
  <si>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</si>
  <si>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1.3.1.1.</t>
  </si>
  <si>
    <t>Опубликование муниципальных правовых актов, иной информации</t>
  </si>
  <si>
    <t xml:space="preserve">Обеспечение условий для развития на территории муниципального образования физической культуры и массового спорта, организации и проведению официальных физкультурных мероприятий, физкультурно-оздоровительных мероприятий и спортивных мероприятий муниципального образования
</t>
  </si>
  <si>
    <t>Организация местных и участие в организации и проведении городских праздничных и иных зрелищных мероприятий</t>
  </si>
  <si>
    <t>Проведение работ по военно-патриотическому воспитанию граждан муниципального образования</t>
  </si>
  <si>
    <t>Ликвидация несанкционированных свалок бытовых отходов, мусора и  уборка территорий, тупиков и проездов, не включенных в адресные программы, утвержденные исполнительными органами государственной власти  Санкт-Петербурга</t>
  </si>
  <si>
    <t xml:space="preserve">Подготовка и обучение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 </t>
  </si>
  <si>
    <t>Расходы на обеспечение доступа к информации о деятельности органов местного самоуправления</t>
  </si>
  <si>
    <t>Формирование и размещение муниципального заказа</t>
  </si>
  <si>
    <t>2.</t>
  </si>
  <si>
    <t>2.1.</t>
  </si>
  <si>
    <t>2.1.1.</t>
  </si>
  <si>
    <t>2.1.1.1.</t>
  </si>
  <si>
    <t>2.4.</t>
  </si>
  <si>
    <t>2.4.1.</t>
  </si>
  <si>
    <t>2.4.1.1.</t>
  </si>
  <si>
    <t>457 02 50</t>
  </si>
  <si>
    <t>512 02 40</t>
  </si>
  <si>
    <t>002 00 10</t>
  </si>
  <si>
    <t>002 00 21</t>
  </si>
  <si>
    <t>002 00 22</t>
  </si>
  <si>
    <t>002 00 23</t>
  </si>
  <si>
    <t>092 04 40</t>
  </si>
  <si>
    <t>002 00 32</t>
  </si>
  <si>
    <t>Содержание Главы Местной Администрации (исполнительно-распорядительного органа) муниципального образования</t>
  </si>
  <si>
    <t>002 00 31</t>
  </si>
  <si>
    <t>002 80 10</t>
  </si>
  <si>
    <t>Расходы на исполнение  государственного полномочия Санкт-Петербурга по составлению протоколов об административных правонарушениях за счет субвенций из бюджета Санкт-Петербурга</t>
  </si>
  <si>
    <t>070 00 60</t>
  </si>
  <si>
    <t xml:space="preserve">Резервный фонд Местной Администрации </t>
  </si>
  <si>
    <t>092 00 76</t>
  </si>
  <si>
    <t>092 00 71</t>
  </si>
  <si>
    <t>092 00 75</t>
  </si>
  <si>
    <t>Местная Администрация МО МО Юнтолово (969)</t>
  </si>
  <si>
    <t>Муниципальный Совет МО МО Юнтолово (924)</t>
  </si>
  <si>
    <t xml:space="preserve">Ведомственная целевая программа участия в деятельности по  профилактике  правонарушений на территории муниципального образования 
</t>
  </si>
  <si>
    <t>795 05 10</t>
  </si>
  <si>
    <t>219 00 90</t>
  </si>
  <si>
    <t>510 01 01</t>
  </si>
  <si>
    <t>600 01 31</t>
  </si>
  <si>
    <t>600 01 32</t>
  </si>
  <si>
    <t>600 01 33</t>
  </si>
  <si>
    <t>600 01 41</t>
  </si>
  <si>
    <t>600 01 42</t>
  </si>
  <si>
    <t>600 01 51</t>
  </si>
  <si>
    <t>600 01 61</t>
  </si>
  <si>
    <t>600 01 62</t>
  </si>
  <si>
    <t>600 01 63</t>
  </si>
  <si>
    <t>600 01 64</t>
  </si>
  <si>
    <t>600 01 65</t>
  </si>
  <si>
    <t>428 01 81</t>
  </si>
  <si>
    <t>431 01 91</t>
  </si>
  <si>
    <t>795 04 90</t>
  </si>
  <si>
    <t>Ведомственная целевая программа участия в реализации мер по профилактике дорожно-транспортного травматизма на территории муниципального образования</t>
  </si>
  <si>
    <t xml:space="preserve">Ведомственная целевая программа участия в мероприятиях по профилактике незаконного потребления наркотических средств и психотропных веществ, наркомании в Санкт-Петербурге </t>
  </si>
  <si>
    <t>795 05 30</t>
  </si>
  <si>
    <t>450 02 00</t>
  </si>
  <si>
    <t>795 05 20</t>
  </si>
  <si>
    <t>795 05 60</t>
  </si>
  <si>
    <t>Ведомственная целевая программа участия в профилактике терроризма и экстремизма на территории муниципального образования</t>
  </si>
  <si>
    <t>Ведомственная целевая программа по организации и проведению досуговых мероприятий для жителей муниципального образования городских праздничных и иных зрелищных мероприятий</t>
  </si>
  <si>
    <t>505 02 30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</si>
  <si>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собственных средств</t>
  </si>
  <si>
    <t>511 00 32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</si>
  <si>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 за счет средств субвенций из бюджета Санкт-Петербурга</t>
  </si>
  <si>
    <t>511 80 31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</si>
  <si>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</si>
  <si>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>511 80 32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</si>
  <si>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</si>
  <si>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511 80 33</t>
  </si>
  <si>
    <t>№ 02-03/08 от 19.12 2014 года</t>
  </si>
  <si>
    <t>1.1.1.1.</t>
  </si>
  <si>
    <t>1.1.3.</t>
  </si>
  <si>
    <t>1.3.</t>
  </si>
  <si>
    <t>1.3.2.</t>
  </si>
  <si>
    <t>1.3.2.1.</t>
  </si>
  <si>
    <t>1.3.3.</t>
  </si>
  <si>
    <t>1.3.3.1.</t>
  </si>
  <si>
    <t>1.1.2.</t>
  </si>
  <si>
    <t>1.1.2.1.</t>
  </si>
  <si>
    <t>1.1.2.2.</t>
  </si>
  <si>
    <t>1.1.2.3.</t>
  </si>
  <si>
    <t>1.1.3.1.</t>
  </si>
  <si>
    <t>1.3.4.</t>
  </si>
  <si>
    <t>1.3.4.1.</t>
  </si>
  <si>
    <t>1.3.5.</t>
  </si>
  <si>
    <t>1.3.5.1</t>
  </si>
  <si>
    <t>3.</t>
  </si>
  <si>
    <t>3.1.</t>
  </si>
  <si>
    <t>3.1.1.</t>
  </si>
  <si>
    <t>3.1.1.1.</t>
  </si>
  <si>
    <t>4.</t>
  </si>
  <si>
    <t>4.1.</t>
  </si>
  <si>
    <t>4.1.1.</t>
  </si>
  <si>
    <t>4.1.1.1.</t>
  </si>
  <si>
    <t>4.1.2.</t>
  </si>
  <si>
    <t>4.1.2.1.</t>
  </si>
  <si>
    <t>4.1.3.</t>
  </si>
  <si>
    <t>4.1.3.1.</t>
  </si>
  <si>
    <t>4.1.4.</t>
  </si>
  <si>
    <t>4.1.4.1.</t>
  </si>
  <si>
    <t>4.1.5.</t>
  </si>
  <si>
    <t>4.1.5.1.</t>
  </si>
  <si>
    <t>4.1.6.</t>
  </si>
  <si>
    <t>4.1.6.1.</t>
  </si>
  <si>
    <t>4.1.7.</t>
  </si>
  <si>
    <t>4.1.7.1.</t>
  </si>
  <si>
    <t>4.1.8.</t>
  </si>
  <si>
    <t>4.1.8.1.</t>
  </si>
  <si>
    <t>4.1.9.</t>
  </si>
  <si>
    <t>4.1.9.1.</t>
  </si>
  <si>
    <t>4.1.10.</t>
  </si>
  <si>
    <t>4.1.10.1.</t>
  </si>
  <si>
    <t>4.1.11.</t>
  </si>
  <si>
    <t>4.1.11.1.</t>
  </si>
  <si>
    <t>5.</t>
  </si>
  <si>
    <t>5.1.</t>
  </si>
  <si>
    <t>5.1.1.</t>
  </si>
  <si>
    <t>5.1.1.1.</t>
  </si>
  <si>
    <t>5.2.</t>
  </si>
  <si>
    <t>5.2.1.</t>
  </si>
  <si>
    <t>5.2.1.1.</t>
  </si>
  <si>
    <t>6.2.2.</t>
  </si>
  <si>
    <t>5.2.2.</t>
  </si>
  <si>
    <t>5.2.2.1.</t>
  </si>
  <si>
    <t>5.2.3.</t>
  </si>
  <si>
    <t>5.2.3.1.</t>
  </si>
  <si>
    <t>5.2.4.</t>
  </si>
  <si>
    <t>5.2.4.1.</t>
  </si>
  <si>
    <t>6.</t>
  </si>
  <si>
    <t>6.1.</t>
  </si>
  <si>
    <t>6.1.1.</t>
  </si>
  <si>
    <t>6.1.1.1.</t>
  </si>
  <si>
    <t>6.2.</t>
  </si>
  <si>
    <t>6.2.1.</t>
  </si>
  <si>
    <t>6.2.1.1.</t>
  </si>
  <si>
    <t>6.2.2.1.</t>
  </si>
  <si>
    <t>7.</t>
  </si>
  <si>
    <t>7.1.</t>
  </si>
  <si>
    <t>7.1.1.</t>
  </si>
  <si>
    <t>7.1.1.1.</t>
  </si>
  <si>
    <t>7.2.</t>
  </si>
  <si>
    <t>7.2.1.</t>
  </si>
  <si>
    <t>7.2.1.1.</t>
  </si>
  <si>
    <t>7.2.1.2.</t>
  </si>
  <si>
    <t>7.2.2.</t>
  </si>
  <si>
    <t>7.2.2.1.</t>
  </si>
  <si>
    <t>7.2.2.2.</t>
  </si>
  <si>
    <t>7.2.3.</t>
  </si>
  <si>
    <t>7.2.3.1.</t>
  </si>
  <si>
    <t>7.2.4.</t>
  </si>
  <si>
    <t>7.2.4.1.</t>
  </si>
  <si>
    <t>8.1.</t>
  </si>
  <si>
    <t>8.1.1.</t>
  </si>
  <si>
    <t>8.1.1.1.</t>
  </si>
  <si>
    <t>9.</t>
  </si>
  <si>
    <t>8.</t>
  </si>
  <si>
    <t>9.1.</t>
  </si>
  <si>
    <t>9.1.1.</t>
  </si>
  <si>
    <t>9.1.1.1.</t>
  </si>
  <si>
    <t>от 26.02.2015 № 2-03/02</t>
  </si>
  <si>
    <t xml:space="preserve">                      с изменениями Решения МС: </t>
  </si>
  <si>
    <t>Проведение санитарных рубок, удаление аварийных, больных деревьев и кустарников в отношении зеленых насаждений внутриквартального озеленения</t>
  </si>
  <si>
    <t>600 01 52</t>
  </si>
  <si>
    <t xml:space="preserve">Ведомственная целевая программа участия в профилактике  терроризма и экстремизма на территории муниципального образования 
</t>
  </si>
  <si>
    <t>от 18.06.2015 № 2-03/11</t>
  </si>
  <si>
    <t>Закупка товаров, работ и услуг для государственных (муниципальных) нужд</t>
  </si>
  <si>
    <t xml:space="preserve">Муниципальный Совет МО МО Юнтолово </t>
  </si>
  <si>
    <t xml:space="preserve">Местная Администрация МО МО Юнтолово </t>
  </si>
  <si>
    <t xml:space="preserve">                                    Ведомственная структура расходов  местного бюджета муниципального образования МО Юнтолово на 2015 год </t>
  </si>
  <si>
    <t>Социальное обеспечения населения</t>
  </si>
  <si>
    <t>Содействие развитию малого бизнеса на территории муниципального образования</t>
  </si>
  <si>
    <t>345 01 10</t>
  </si>
  <si>
    <t>Другие вопросы в области национальной экономики</t>
  </si>
  <si>
    <t>Содержание  Главы  Местной Администрации (исполнительно-распорядительного органа муниципального образования)</t>
  </si>
  <si>
    <t>Содержание и обеспечение деятельности Местной Администрации (исполнительно-распорядительного органа по решению вопросов местного значения</t>
  </si>
  <si>
    <t>00200 00023</t>
  </si>
  <si>
    <t>00200 00010</t>
  </si>
  <si>
    <t>00200 00021</t>
  </si>
  <si>
    <t>00200 00022</t>
  </si>
  <si>
    <t>09200 00440</t>
  </si>
  <si>
    <t>00200 00031</t>
  </si>
  <si>
    <t>00200 00032</t>
  </si>
  <si>
    <t>07000 00060</t>
  </si>
  <si>
    <t>09200 00075</t>
  </si>
  <si>
    <t>Осуществление закупок товаров, работ, услуг для обеспечения муниципальных нужд</t>
  </si>
  <si>
    <t>09200 00076</t>
  </si>
  <si>
    <t>Расходы на создание муниципальных предприятий и учреждений, финансирование обеспечения деятельности муниципальных казенных учреждений</t>
  </si>
  <si>
    <t>21900 00090</t>
  </si>
  <si>
    <t xml:space="preserve">Подготовка и обучение неработающего населения способам защиты и действиям в ЧС, а также способам защиты от опасностей, возникающих при ведении военных действий или вследствие этих действий </t>
  </si>
  <si>
    <t>34500 00110</t>
  </si>
  <si>
    <t>60000 0131</t>
  </si>
  <si>
    <t>60000 00132</t>
  </si>
  <si>
    <t>60000 00133</t>
  </si>
  <si>
    <t>60000 00161</t>
  </si>
  <si>
    <t>60000 00162</t>
  </si>
  <si>
    <t>Разработка и согласование проектной и разрешительной документации  благоустройства дворовых территорий</t>
  </si>
  <si>
    <t>60000 00163</t>
  </si>
  <si>
    <t>60000 00164</t>
  </si>
  <si>
    <t>60000 00165</t>
  </si>
  <si>
    <t xml:space="preserve">60000 00165 </t>
  </si>
  <si>
    <t>60000 00151</t>
  </si>
  <si>
    <t>Ликвидация несанкционированных свалок бытовых отходов, мусора и  уборка территорий, водных акваторий тупиков и проездов, не включенных в адресные программы, утвержденные исполнительными органами государственной власти  Санкт-Петербурга</t>
  </si>
  <si>
    <t>60000 00142</t>
  </si>
  <si>
    <t>60000 00141</t>
  </si>
  <si>
    <t>60000 00152</t>
  </si>
  <si>
    <t>42800 00181</t>
  </si>
  <si>
    <t>Расходы на организацию профессионального образования и дополнительного профессионального образования выборных должностных лиц местного самоуправления, Муниципального Совета, муниципальных служащих</t>
  </si>
  <si>
    <t>43100 00191</t>
  </si>
  <si>
    <t>79500 00490</t>
  </si>
  <si>
    <t>Ведомственная целевая программа участия в деятельности по профилактике правонарушений на территории муниципального образования</t>
  </si>
  <si>
    <t>79500 00510</t>
  </si>
  <si>
    <t>Ведомственная целевая программа участия в профилактике терроризма и экстемизма на территории муниципального образования</t>
  </si>
  <si>
    <t>79500 00520</t>
  </si>
  <si>
    <t>79500 00530</t>
  </si>
  <si>
    <t>45000 00200</t>
  </si>
  <si>
    <t>Ведомственная целевая программа по организации и проведению досуговых мероприятий для жителей муниципального образования</t>
  </si>
  <si>
    <t>79500 00560</t>
  </si>
  <si>
    <t>50500 00230</t>
  </si>
  <si>
    <t>Расходы на исполнение государственного полномочия Санкт-Петербурга по выплате денежных средств на вознаграждение приемным родителям за счет субвенций из бюджета Санкт-Петербурга</t>
  </si>
  <si>
    <t>45700 00250</t>
  </si>
  <si>
    <t>51200 00240</t>
  </si>
  <si>
    <t>1.3.5.1.</t>
  </si>
  <si>
    <t>1.3.6.1.</t>
  </si>
  <si>
    <t>1.3.6.</t>
  </si>
  <si>
    <t>3.2.</t>
  </si>
  <si>
    <t>3.2.1.</t>
  </si>
  <si>
    <t>3.2.1.1.</t>
  </si>
  <si>
    <t>4.1.12.</t>
  </si>
  <si>
    <t>4.1.12.1.</t>
  </si>
  <si>
    <t>5.2.5.</t>
  </si>
  <si>
    <t>5.2.5.1.</t>
  </si>
  <si>
    <t>Другие вопросы в области культуры, кинематографии</t>
  </si>
  <si>
    <t>Обеспечение условий для развития на территории муниципального образования физической культуры и массового спорта, организации и проведению официальных физкультурных мероприятий, физкультурно-оздоровительных мероприятий и спортивных мероприятий муниципального образования</t>
  </si>
  <si>
    <t>1.1.4.</t>
  </si>
  <si>
    <t>1.1.4.1.</t>
  </si>
  <si>
    <t>00200 G8010</t>
  </si>
  <si>
    <t>00200 G8031</t>
  </si>
  <si>
    <t>00200 00033</t>
  </si>
  <si>
    <t>1.2.4.</t>
  </si>
  <si>
    <t>1.2.4.1.</t>
  </si>
  <si>
    <t>Ведомственная целевая программа участия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в Санкт-Петербурге</t>
  </si>
  <si>
    <t>51100 G8032</t>
  </si>
  <si>
    <t>51100 G8033</t>
  </si>
  <si>
    <t>1.1.4.2.</t>
  </si>
  <si>
    <t>1.1.5.</t>
  </si>
  <si>
    <t>1.1.5.1.</t>
  </si>
  <si>
    <t>1.1.5.2.</t>
  </si>
  <si>
    <t>1.3.3.2.</t>
  </si>
  <si>
    <t>1.3.3.3.</t>
  </si>
  <si>
    <t>09200 00460</t>
  </si>
  <si>
    <t xml:space="preserve">              Ведомственная структура расходов бюджета внутригородского муниципального образования Санкт-Петербурга</t>
  </si>
  <si>
    <t xml:space="preserve">                                                                                    муниципальный округ Юнтолово на 2016 год</t>
  </si>
  <si>
    <t>было</t>
  </si>
  <si>
    <t>Озеленение, содержание территорий зеленых насаждений внутриквартального озеленения</t>
  </si>
  <si>
    <t>60000 00131</t>
  </si>
  <si>
    <t>Физическая культура</t>
  </si>
  <si>
    <t>1101</t>
  </si>
  <si>
    <t>00200 G0850</t>
  </si>
  <si>
    <t>00200 Г0850</t>
  </si>
  <si>
    <t>51100 G0860</t>
  </si>
  <si>
    <t>51100 G0870</t>
  </si>
  <si>
    <t>09200 G0100</t>
  </si>
  <si>
    <t>45000 00560</t>
  </si>
  <si>
    <t>Организация и проведение досуговых мероприятий для жителей муниципального образования</t>
  </si>
  <si>
    <t>I</t>
  </si>
  <si>
    <t>II</t>
  </si>
  <si>
    <t xml:space="preserve"> (тыс.руб.)</t>
  </si>
  <si>
    <t xml:space="preserve">          Ведомственная структура расходов бюджета внутригородского муниципального образования </t>
  </si>
  <si>
    <t>Раздел и подраз-дел</t>
  </si>
  <si>
    <t>51000 00101</t>
  </si>
  <si>
    <t>Другие вопросы в области образования</t>
  </si>
  <si>
    <t>Озеленение, содержание территорий зеленых насаждений общего пользования местного значения</t>
  </si>
  <si>
    <t>Проведение санитарных рубок, удаление аварийных, больных деревьев и кустарников в отношении зеленых насаждений общего пользования местного значения</t>
  </si>
  <si>
    <t>Содержание  Главы  Местной Администрации (исполнительно-распорядительного органа) муниципального образования</t>
  </si>
  <si>
    <t>Содержание и обеспечение деятельности Местной Администрации (исполнительно-распорядительного органа) по решению вопросов местного значения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</si>
  <si>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 за счет  субвенций из бюджета Санкт-Петербурга</t>
  </si>
  <si>
    <t>Расходы на организацию профессионального образования и дополнительного профессионального образования выборных должностных лиц местного самоуправления, депутатов Муниципального Совета, муниципальных служащих</t>
  </si>
  <si>
    <t xml:space="preserve">                            Санкт-Петербурга  муниципальный округ Юнтолово на 2018 год</t>
  </si>
  <si>
    <t>79500 00540</t>
  </si>
  <si>
    <t>Содержание депутатов, осуществляющих свои полномочия на постоянной основе</t>
  </si>
  <si>
    <t xml:space="preserve">Компенсация депутатам, осуществляющим свои полномочия на непостоянной основе </t>
  </si>
  <si>
    <t>Содержание и обеспечение деятельности представительного органа муниципального образования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</si>
  <si>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средств местного бюджета</t>
  </si>
  <si>
    <t>Ведомственная целевая программа участия в профилактике терроризма и экстремизма, а также в минимизации и (или) ликвидации последствий их проявлений на территории муниципального образования</t>
  </si>
  <si>
    <t>Участие в организации и финансировании временного трудоустройства несовершеннолетних в возрасте от 14 до 18 лет в свободное от учебы время</t>
  </si>
  <si>
    <t>4.1.7.2.</t>
  </si>
  <si>
    <t>Организация и проведение местных и участие в организации и проведении городских праздничных и иных зрелищных мероприятий</t>
  </si>
  <si>
    <t>Ведомственная целевая программа участия в создании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муниципального образования , социальную и культурную адаптацию мигрантов, профилактику межнациональных (межэтнических) конфликтов</t>
  </si>
  <si>
    <t>Пенсионное обеспечение</t>
  </si>
  <si>
    <t>600</t>
  </si>
  <si>
    <t>Предоставление субсидий бюджетным, автономным учреждениям и иным некоммерческим организациям</t>
  </si>
  <si>
    <t>Расходы на исполнение судебных актов и уплату штрафов</t>
  </si>
  <si>
    <t>09000 00072</t>
  </si>
  <si>
    <t>1.3.7.1.</t>
  </si>
  <si>
    <t>1.3.7.</t>
  </si>
  <si>
    <t>от 19.12.2018  № 02-03/18</t>
  </si>
  <si>
    <t xml:space="preserve">          к Решению Муниципального Совета  </t>
  </si>
  <si>
    <t>(в редакции решения от13.12.2018 №  02-03/21)</t>
  </si>
  <si>
    <t xml:space="preserve">      Приложение  2 к решению от 13.12.2018   № 02/03-21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</si>
</sst>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000"/>
    <numFmt numFmtId="182" formatCode="[$-FC19]d\ mmmm\ yyyy\ &quot;г.&quot;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#,##0.0"/>
  </numFmts>
  <fonts count="70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3"/>
      <name val="Times New Roman"/>
      <family val="1"/>
    </font>
    <font>
      <b/>
      <sz val="11"/>
      <name val="Arial"/>
      <family val="2"/>
    </font>
    <font>
      <sz val="12"/>
      <name val="Times New Roman"/>
      <family val="1"/>
    </font>
    <font>
      <sz val="11"/>
      <name val="Arial"/>
      <family val="2"/>
    </font>
    <font>
      <sz val="11"/>
      <name val="Times New Roman"/>
      <family val="1"/>
    </font>
    <font>
      <b/>
      <sz val="13"/>
      <name val="Arial"/>
      <family val="2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sz val="10"/>
      <color indexed="53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i/>
      <sz val="12"/>
      <name val="Times New Roman"/>
      <family val="1"/>
    </font>
    <font>
      <i/>
      <sz val="10"/>
      <name val="Arial"/>
      <family val="2"/>
    </font>
    <font>
      <sz val="10"/>
      <color indexed="8"/>
      <name val="Arial"/>
      <family val="2"/>
    </font>
    <font>
      <sz val="11"/>
      <color indexed="10"/>
      <name val="Arial"/>
      <family val="2"/>
    </font>
    <font>
      <i/>
      <sz val="12"/>
      <name val="Arial"/>
      <family val="2"/>
    </font>
    <font>
      <i/>
      <sz val="11"/>
      <name val="Arial"/>
      <family val="2"/>
    </font>
    <font>
      <b/>
      <sz val="14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5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5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5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5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Arial"/>
      <family val="2"/>
    </font>
    <font>
      <sz val="11"/>
      <color rgb="FFFF0000"/>
      <name val="Arial"/>
      <family val="2"/>
    </font>
    <font>
      <sz val="12"/>
      <color rgb="FFFF0000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5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590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0" fontId="3" fillId="0" borderId="15" xfId="0" applyFont="1" applyBorder="1" applyAlignment="1">
      <alignment wrapText="1"/>
    </xf>
    <xf numFmtId="2" fontId="1" fillId="0" borderId="10" xfId="0" applyNumberFormat="1" applyFont="1" applyBorder="1" applyAlignment="1">
      <alignment/>
    </xf>
    <xf numFmtId="180" fontId="1" fillId="0" borderId="16" xfId="0" applyNumberFormat="1" applyFont="1" applyBorder="1" applyAlignment="1">
      <alignment/>
    </xf>
    <xf numFmtId="2" fontId="1" fillId="0" borderId="17" xfId="0" applyNumberFormat="1" applyFont="1" applyBorder="1" applyAlignment="1">
      <alignment/>
    </xf>
    <xf numFmtId="0" fontId="3" fillId="0" borderId="18" xfId="0" applyFont="1" applyBorder="1" applyAlignment="1">
      <alignment horizontal="center" wrapText="1"/>
    </xf>
    <xf numFmtId="2" fontId="4" fillId="0" borderId="19" xfId="0" applyNumberFormat="1" applyFont="1" applyBorder="1" applyAlignment="1">
      <alignment/>
    </xf>
    <xf numFmtId="180" fontId="1" fillId="0" borderId="20" xfId="0" applyNumberFormat="1" applyFont="1" applyBorder="1" applyAlignment="1">
      <alignment/>
    </xf>
    <xf numFmtId="0" fontId="3" fillId="0" borderId="21" xfId="0" applyFont="1" applyBorder="1" applyAlignment="1">
      <alignment wrapText="1"/>
    </xf>
    <xf numFmtId="2" fontId="2" fillId="0" borderId="19" xfId="0" applyNumberFormat="1" applyFont="1" applyBorder="1" applyAlignment="1">
      <alignment/>
    </xf>
    <xf numFmtId="180" fontId="2" fillId="0" borderId="22" xfId="0" applyNumberFormat="1" applyFont="1" applyBorder="1" applyAlignment="1">
      <alignment/>
    </xf>
    <xf numFmtId="180" fontId="0" fillId="0" borderId="23" xfId="0" applyNumberFormat="1" applyBorder="1" applyAlignment="1">
      <alignment/>
    </xf>
    <xf numFmtId="0" fontId="5" fillId="0" borderId="18" xfId="0" applyFont="1" applyBorder="1" applyAlignment="1">
      <alignment wrapText="1"/>
    </xf>
    <xf numFmtId="0" fontId="0" fillId="0" borderId="19" xfId="0" applyBorder="1" applyAlignment="1">
      <alignment/>
    </xf>
    <xf numFmtId="180" fontId="0" fillId="0" borderId="22" xfId="0" applyNumberFormat="1" applyBorder="1" applyAlignment="1">
      <alignment/>
    </xf>
    <xf numFmtId="180" fontId="0" fillId="0" borderId="19" xfId="0" applyNumberFormat="1" applyBorder="1" applyAlignment="1">
      <alignment/>
    </xf>
    <xf numFmtId="0" fontId="5" fillId="0" borderId="18" xfId="0" applyFont="1" applyFill="1" applyBorder="1" applyAlignment="1">
      <alignment wrapText="1"/>
    </xf>
    <xf numFmtId="0" fontId="7" fillId="0" borderId="18" xfId="0" applyFont="1" applyBorder="1" applyAlignment="1">
      <alignment wrapText="1"/>
    </xf>
    <xf numFmtId="0" fontId="0" fillId="0" borderId="19" xfId="0" applyFont="1" applyBorder="1" applyAlignment="1">
      <alignment/>
    </xf>
    <xf numFmtId="0" fontId="3" fillId="0" borderId="18" xfId="0" applyFont="1" applyBorder="1" applyAlignment="1">
      <alignment wrapText="1"/>
    </xf>
    <xf numFmtId="0" fontId="2" fillId="0" borderId="19" xfId="0" applyFont="1" applyBorder="1" applyAlignment="1">
      <alignment/>
    </xf>
    <xf numFmtId="180" fontId="2" fillId="0" borderId="22" xfId="0" applyNumberFormat="1" applyFont="1" applyBorder="1" applyAlignment="1">
      <alignment/>
    </xf>
    <xf numFmtId="0" fontId="8" fillId="0" borderId="0" xfId="0" applyFont="1" applyAlignment="1">
      <alignment/>
    </xf>
    <xf numFmtId="180" fontId="0" fillId="0" borderId="0" xfId="0" applyNumberFormat="1" applyBorder="1" applyAlignment="1">
      <alignment/>
    </xf>
    <xf numFmtId="180" fontId="0" fillId="0" borderId="0" xfId="0" applyNumberFormat="1" applyAlignment="1">
      <alignment/>
    </xf>
    <xf numFmtId="0" fontId="9" fillId="0" borderId="18" xfId="0" applyFont="1" applyBorder="1" applyAlignment="1">
      <alignment wrapText="1"/>
    </xf>
    <xf numFmtId="0" fontId="2" fillId="0" borderId="19" xfId="0" applyFont="1" applyBorder="1" applyAlignment="1">
      <alignment/>
    </xf>
    <xf numFmtId="0" fontId="0" fillId="0" borderId="18" xfId="0" applyBorder="1" applyAlignment="1">
      <alignment/>
    </xf>
    <xf numFmtId="0" fontId="10" fillId="0" borderId="18" xfId="0" applyFont="1" applyFill="1" applyBorder="1" applyAlignment="1">
      <alignment wrapText="1"/>
    </xf>
    <xf numFmtId="0" fontId="4" fillId="0" borderId="19" xfId="0" applyFont="1" applyBorder="1" applyAlignment="1">
      <alignment/>
    </xf>
    <xf numFmtId="180" fontId="4" fillId="0" borderId="22" xfId="0" applyNumberFormat="1" applyFont="1" applyBorder="1" applyAlignment="1">
      <alignment/>
    </xf>
    <xf numFmtId="0" fontId="5" fillId="0" borderId="24" xfId="0" applyFont="1" applyFill="1" applyBorder="1" applyAlignment="1">
      <alignment wrapText="1"/>
    </xf>
    <xf numFmtId="180" fontId="4" fillId="0" borderId="25" xfId="0" applyNumberFormat="1" applyFont="1" applyBorder="1" applyAlignment="1">
      <alignment/>
    </xf>
    <xf numFmtId="0" fontId="0" fillId="0" borderId="26" xfId="0" applyBorder="1" applyAlignment="1">
      <alignment/>
    </xf>
    <xf numFmtId="0" fontId="1" fillId="0" borderId="19" xfId="0" applyFont="1" applyBorder="1" applyAlignment="1">
      <alignment/>
    </xf>
    <xf numFmtId="180" fontId="1" fillId="0" borderId="22" xfId="0" applyNumberFormat="1" applyFont="1" applyBorder="1" applyAlignment="1">
      <alignment/>
    </xf>
    <xf numFmtId="0" fontId="8" fillId="0" borderId="19" xfId="0" applyFont="1" applyBorder="1" applyAlignment="1">
      <alignment/>
    </xf>
    <xf numFmtId="0" fontId="5" fillId="0" borderId="18" xfId="0" applyNumberFormat="1" applyFont="1" applyBorder="1" applyAlignment="1">
      <alignment wrapText="1"/>
    </xf>
    <xf numFmtId="0" fontId="6" fillId="0" borderId="19" xfId="0" applyFont="1" applyBorder="1" applyAlignment="1">
      <alignment/>
    </xf>
    <xf numFmtId="0" fontId="1" fillId="0" borderId="27" xfId="0" applyFont="1" applyBorder="1" applyAlignment="1">
      <alignment/>
    </xf>
    <xf numFmtId="180" fontId="1" fillId="0" borderId="11" xfId="0" applyNumberFormat="1" applyFont="1" applyBorder="1" applyAlignment="1">
      <alignment/>
    </xf>
    <xf numFmtId="180" fontId="1" fillId="0" borderId="28" xfId="0" applyNumberFormat="1" applyFont="1" applyBorder="1" applyAlignment="1">
      <alignment/>
    </xf>
    <xf numFmtId="180" fontId="1" fillId="0" borderId="13" xfId="0" applyNumberFormat="1" applyFont="1" applyBorder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0" xfId="0" applyFont="1" applyAlignment="1">
      <alignment/>
    </xf>
    <xf numFmtId="0" fontId="0" fillId="0" borderId="22" xfId="0" applyBorder="1" applyAlignment="1">
      <alignment/>
    </xf>
    <xf numFmtId="180" fontId="5" fillId="0" borderId="22" xfId="0" applyNumberFormat="1" applyFont="1" applyBorder="1" applyAlignment="1">
      <alignment horizontal="right" vertical="justify"/>
    </xf>
    <xf numFmtId="0" fontId="2" fillId="0" borderId="22" xfId="0" applyFont="1" applyBorder="1" applyAlignment="1">
      <alignment/>
    </xf>
    <xf numFmtId="0" fontId="0" fillId="0" borderId="0" xfId="0" applyFill="1" applyBorder="1" applyAlignment="1">
      <alignment/>
    </xf>
    <xf numFmtId="0" fontId="8" fillId="0" borderId="22" xfId="0" applyFont="1" applyBorder="1" applyAlignment="1">
      <alignment/>
    </xf>
    <xf numFmtId="0" fontId="0" fillId="0" borderId="22" xfId="0" applyFont="1" applyBorder="1" applyAlignment="1">
      <alignment/>
    </xf>
    <xf numFmtId="0" fontId="15" fillId="0" borderId="18" xfId="0" applyFont="1" applyBorder="1" applyAlignment="1">
      <alignment wrapText="1"/>
    </xf>
    <xf numFmtId="180" fontId="4" fillId="0" borderId="31" xfId="0" applyNumberFormat="1" applyFont="1" applyBorder="1" applyAlignment="1">
      <alignment/>
    </xf>
    <xf numFmtId="0" fontId="2" fillId="0" borderId="18" xfId="0" applyFont="1" applyBorder="1" applyAlignment="1">
      <alignment/>
    </xf>
    <xf numFmtId="0" fontId="2" fillId="0" borderId="0" xfId="0" applyFont="1" applyAlignment="1">
      <alignment/>
    </xf>
    <xf numFmtId="0" fontId="13" fillId="0" borderId="22" xfId="0" applyFont="1" applyBorder="1" applyAlignment="1">
      <alignment/>
    </xf>
    <xf numFmtId="2" fontId="4" fillId="0" borderId="18" xfId="0" applyNumberFormat="1" applyFont="1" applyBorder="1" applyAlignment="1">
      <alignment/>
    </xf>
    <xf numFmtId="2" fontId="2" fillId="0" borderId="18" xfId="0" applyNumberFormat="1" applyFont="1" applyBorder="1" applyAlignment="1">
      <alignment/>
    </xf>
    <xf numFmtId="0" fontId="2" fillId="0" borderId="18" xfId="0" applyFont="1" applyBorder="1" applyAlignment="1">
      <alignment/>
    </xf>
    <xf numFmtId="180" fontId="5" fillId="0" borderId="18" xfId="0" applyNumberFormat="1" applyFont="1" applyBorder="1" applyAlignment="1">
      <alignment horizontal="right" vertical="justify"/>
    </xf>
    <xf numFmtId="180" fontId="16" fillId="0" borderId="18" xfId="0" applyNumberFormat="1" applyFont="1" applyBorder="1" applyAlignment="1">
      <alignment/>
    </xf>
    <xf numFmtId="0" fontId="4" fillId="0" borderId="18" xfId="0" applyFont="1" applyBorder="1" applyAlignment="1">
      <alignment/>
    </xf>
    <xf numFmtId="0" fontId="0" fillId="0" borderId="24" xfId="0" applyFill="1" applyBorder="1" applyAlignment="1">
      <alignment/>
    </xf>
    <xf numFmtId="0" fontId="1" fillId="0" borderId="18" xfId="0" applyFont="1" applyBorder="1" applyAlignment="1">
      <alignment/>
    </xf>
    <xf numFmtId="0" fontId="8" fillId="0" borderId="18" xfId="0" applyFont="1" applyBorder="1" applyAlignment="1">
      <alignment/>
    </xf>
    <xf numFmtId="0" fontId="0" fillId="0" borderId="18" xfId="0" applyFont="1" applyBorder="1" applyAlignment="1">
      <alignment/>
    </xf>
    <xf numFmtId="180" fontId="1" fillId="0" borderId="27" xfId="0" applyNumberFormat="1" applyFont="1" applyBorder="1" applyAlignment="1">
      <alignment/>
    </xf>
    <xf numFmtId="0" fontId="0" fillId="0" borderId="32" xfId="0" applyBorder="1" applyAlignment="1">
      <alignment/>
    </xf>
    <xf numFmtId="180" fontId="4" fillId="0" borderId="33" xfId="0" applyNumberFormat="1" applyFont="1" applyBorder="1" applyAlignment="1">
      <alignment/>
    </xf>
    <xf numFmtId="0" fontId="4" fillId="0" borderId="34" xfId="0" applyFont="1" applyBorder="1" applyAlignment="1">
      <alignment/>
    </xf>
    <xf numFmtId="0" fontId="0" fillId="0" borderId="35" xfId="0" applyBorder="1" applyAlignment="1">
      <alignment/>
    </xf>
    <xf numFmtId="0" fontId="2" fillId="0" borderId="35" xfId="0" applyFont="1" applyBorder="1" applyAlignment="1">
      <alignment/>
    </xf>
    <xf numFmtId="180" fontId="5" fillId="0" borderId="35" xfId="0" applyNumberFormat="1" applyFont="1" applyBorder="1" applyAlignment="1">
      <alignment horizontal="right" vertical="justify"/>
    </xf>
    <xf numFmtId="180" fontId="16" fillId="0" borderId="35" xfId="0" applyNumberFormat="1" applyFont="1" applyBorder="1" applyAlignment="1">
      <alignment/>
    </xf>
    <xf numFmtId="0" fontId="2" fillId="0" borderId="35" xfId="0" applyFont="1" applyBorder="1" applyAlignment="1">
      <alignment/>
    </xf>
    <xf numFmtId="0" fontId="4" fillId="0" borderId="35" xfId="0" applyFont="1" applyBorder="1" applyAlignment="1">
      <alignment/>
    </xf>
    <xf numFmtId="0" fontId="0" fillId="0" borderId="36" xfId="0" applyFill="1" applyBorder="1" applyAlignment="1">
      <alignment/>
    </xf>
    <xf numFmtId="0" fontId="13" fillId="0" borderId="35" xfId="0" applyFont="1" applyBorder="1" applyAlignment="1">
      <alignment/>
    </xf>
    <xf numFmtId="0" fontId="1" fillId="0" borderId="35" xfId="0" applyFont="1" applyBorder="1" applyAlignment="1">
      <alignment/>
    </xf>
    <xf numFmtId="0" fontId="8" fillId="0" borderId="35" xfId="0" applyFont="1" applyBorder="1" applyAlignment="1">
      <alignment/>
    </xf>
    <xf numFmtId="0" fontId="0" fillId="0" borderId="35" xfId="0" applyFont="1" applyBorder="1" applyAlignment="1">
      <alignment/>
    </xf>
    <xf numFmtId="180" fontId="1" fillId="0" borderId="12" xfId="0" applyNumberFormat="1" applyFont="1" applyBorder="1" applyAlignment="1">
      <alignment/>
    </xf>
    <xf numFmtId="0" fontId="0" fillId="0" borderId="36" xfId="0" applyBorder="1" applyAlignment="1">
      <alignment/>
    </xf>
    <xf numFmtId="180" fontId="4" fillId="0" borderId="34" xfId="0" applyNumberFormat="1" applyFont="1" applyBorder="1" applyAlignment="1">
      <alignment/>
    </xf>
    <xf numFmtId="0" fontId="0" fillId="0" borderId="14" xfId="0" applyBorder="1" applyAlignment="1">
      <alignment horizontal="center" wrapText="1"/>
    </xf>
    <xf numFmtId="0" fontId="12" fillId="0" borderId="35" xfId="0" applyFont="1" applyBorder="1" applyAlignment="1">
      <alignment/>
    </xf>
    <xf numFmtId="0" fontId="2" fillId="0" borderId="37" xfId="0" applyFont="1" applyBorder="1" applyAlignment="1">
      <alignment/>
    </xf>
    <xf numFmtId="0" fontId="2" fillId="0" borderId="38" xfId="0" applyFont="1" applyBorder="1" applyAlignment="1">
      <alignment/>
    </xf>
    <xf numFmtId="0" fontId="2" fillId="0" borderId="25" xfId="0" applyFont="1" applyBorder="1" applyAlignment="1">
      <alignment/>
    </xf>
    <xf numFmtId="180" fontId="0" fillId="0" borderId="25" xfId="0" applyNumberFormat="1" applyBorder="1" applyAlignment="1">
      <alignment/>
    </xf>
    <xf numFmtId="0" fontId="0" fillId="0" borderId="39" xfId="0" applyBorder="1" applyAlignment="1">
      <alignment/>
    </xf>
    <xf numFmtId="0" fontId="17" fillId="0" borderId="19" xfId="0" applyFont="1" applyBorder="1" applyAlignment="1">
      <alignment/>
    </xf>
    <xf numFmtId="0" fontId="12" fillId="0" borderId="39" xfId="0" applyFont="1" applyBorder="1" applyAlignment="1">
      <alignment/>
    </xf>
    <xf numFmtId="180" fontId="14" fillId="0" borderId="22" xfId="0" applyNumberFormat="1" applyFont="1" applyBorder="1" applyAlignment="1">
      <alignment/>
    </xf>
    <xf numFmtId="180" fontId="6" fillId="0" borderId="0" xfId="0" applyNumberFormat="1" applyFont="1" applyFill="1" applyBorder="1" applyAlignment="1">
      <alignment/>
    </xf>
    <xf numFmtId="180" fontId="6" fillId="0" borderId="22" xfId="0" applyNumberFormat="1" applyFont="1" applyBorder="1" applyAlignment="1">
      <alignment/>
    </xf>
    <xf numFmtId="0" fontId="18" fillId="0" borderId="19" xfId="0" applyFont="1" applyBorder="1" applyAlignment="1">
      <alignment/>
    </xf>
    <xf numFmtId="0" fontId="14" fillId="0" borderId="0" xfId="0" applyFont="1" applyAlignment="1">
      <alignment/>
    </xf>
    <xf numFmtId="0" fontId="14" fillId="0" borderId="40" xfId="0" applyFont="1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6" fillId="0" borderId="43" xfId="0" applyFont="1" applyBorder="1" applyAlignment="1">
      <alignment horizontal="center"/>
    </xf>
    <xf numFmtId="0" fontId="6" fillId="0" borderId="44" xfId="0" applyFont="1" applyBorder="1" applyAlignment="1">
      <alignment horizontal="center"/>
    </xf>
    <xf numFmtId="0" fontId="6" fillId="0" borderId="45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7" xfId="0" applyFont="1" applyBorder="1" applyAlignment="1">
      <alignment horizontal="center" wrapText="1"/>
    </xf>
    <xf numFmtId="0" fontId="6" fillId="0" borderId="46" xfId="0" applyFont="1" applyBorder="1" applyAlignment="1">
      <alignment horizontal="center" wrapText="1"/>
    </xf>
    <xf numFmtId="0" fontId="4" fillId="33" borderId="19" xfId="0" applyFont="1" applyFill="1" applyBorder="1" applyAlignment="1">
      <alignment vertical="justify" wrapText="1"/>
    </xf>
    <xf numFmtId="0" fontId="2" fillId="33" borderId="35" xfId="0" applyFont="1" applyFill="1" applyBorder="1" applyAlignment="1">
      <alignment/>
    </xf>
    <xf numFmtId="0" fontId="2" fillId="33" borderId="47" xfId="0" applyFont="1" applyFill="1" applyBorder="1" applyAlignment="1">
      <alignment/>
    </xf>
    <xf numFmtId="180" fontId="2" fillId="33" borderId="19" xfId="0" applyNumberFormat="1" applyFont="1" applyFill="1" applyBorder="1" applyAlignment="1">
      <alignment/>
    </xf>
    <xf numFmtId="180" fontId="2" fillId="33" borderId="35" xfId="0" applyNumberFormat="1" applyFont="1" applyFill="1" applyBorder="1" applyAlignment="1">
      <alignment/>
    </xf>
    <xf numFmtId="180" fontId="2" fillId="33" borderId="23" xfId="0" applyNumberFormat="1" applyFont="1" applyFill="1" applyBorder="1" applyAlignment="1">
      <alignment/>
    </xf>
    <xf numFmtId="0" fontId="6" fillId="0" borderId="19" xfId="0" applyFont="1" applyFill="1" applyBorder="1" applyAlignment="1">
      <alignment vertical="justify" wrapText="1"/>
    </xf>
    <xf numFmtId="49" fontId="0" fillId="0" borderId="35" xfId="0" applyNumberFormat="1" applyBorder="1" applyAlignment="1">
      <alignment horizontal="center"/>
    </xf>
    <xf numFmtId="49" fontId="0" fillId="0" borderId="47" xfId="0" applyNumberFormat="1" applyBorder="1" applyAlignment="1">
      <alignment horizontal="center"/>
    </xf>
    <xf numFmtId="180" fontId="0" fillId="0" borderId="35" xfId="0" applyNumberFormat="1" applyBorder="1" applyAlignment="1">
      <alignment/>
    </xf>
    <xf numFmtId="0" fontId="0" fillId="0" borderId="48" xfId="0" applyBorder="1" applyAlignment="1">
      <alignment/>
    </xf>
    <xf numFmtId="0" fontId="6" fillId="0" borderId="19" xfId="0" applyFont="1" applyBorder="1" applyAlignment="1">
      <alignment vertical="justify" wrapText="1"/>
    </xf>
    <xf numFmtId="0" fontId="14" fillId="33" borderId="19" xfId="0" applyFont="1" applyFill="1" applyBorder="1" applyAlignment="1">
      <alignment vertical="top" wrapText="1"/>
    </xf>
    <xf numFmtId="181" fontId="14" fillId="33" borderId="35" xfId="0" applyNumberFormat="1" applyFont="1" applyFill="1" applyBorder="1" applyAlignment="1">
      <alignment horizontal="center" vertical="justify"/>
    </xf>
    <xf numFmtId="49" fontId="14" fillId="33" borderId="35" xfId="0" applyNumberFormat="1" applyFont="1" applyFill="1" applyBorder="1" applyAlignment="1">
      <alignment horizontal="center" vertical="justify"/>
    </xf>
    <xf numFmtId="49" fontId="14" fillId="33" borderId="47" xfId="0" applyNumberFormat="1" applyFont="1" applyFill="1" applyBorder="1" applyAlignment="1">
      <alignment horizontal="center" vertical="justify"/>
    </xf>
    <xf numFmtId="180" fontId="14" fillId="33" borderId="19" xfId="0" applyNumberFormat="1" applyFont="1" applyFill="1" applyBorder="1" applyAlignment="1">
      <alignment horizontal="right" vertical="justify"/>
    </xf>
    <xf numFmtId="180" fontId="14" fillId="33" borderId="35" xfId="0" applyNumberFormat="1" applyFont="1" applyFill="1" applyBorder="1" applyAlignment="1">
      <alignment horizontal="right" vertical="justify"/>
    </xf>
    <xf numFmtId="180" fontId="14" fillId="33" borderId="23" xfId="0" applyNumberFormat="1" applyFont="1" applyFill="1" applyBorder="1" applyAlignment="1">
      <alignment horizontal="right" vertical="justify"/>
    </xf>
    <xf numFmtId="181" fontId="6" fillId="0" borderId="35" xfId="0" applyNumberFormat="1" applyFont="1" applyBorder="1" applyAlignment="1">
      <alignment horizontal="center" vertical="justify"/>
    </xf>
    <xf numFmtId="49" fontId="6" fillId="0" borderId="35" xfId="0" applyNumberFormat="1" applyFont="1" applyBorder="1" applyAlignment="1">
      <alignment horizontal="center" vertical="justify"/>
    </xf>
    <xf numFmtId="49" fontId="6" fillId="0" borderId="47" xfId="0" applyNumberFormat="1" applyFont="1" applyBorder="1" applyAlignment="1">
      <alignment horizontal="center" vertical="justify"/>
    </xf>
    <xf numFmtId="180" fontId="6" fillId="0" borderId="19" xfId="0" applyNumberFormat="1" applyFont="1" applyBorder="1" applyAlignment="1">
      <alignment horizontal="right" vertical="justify"/>
    </xf>
    <xf numFmtId="180" fontId="0" fillId="0" borderId="35" xfId="0" applyNumberFormat="1" applyBorder="1" applyAlignment="1">
      <alignment vertical="justify"/>
    </xf>
    <xf numFmtId="0" fontId="0" fillId="0" borderId="23" xfId="0" applyBorder="1" applyAlignment="1">
      <alignment vertical="justify"/>
    </xf>
    <xf numFmtId="181" fontId="6" fillId="0" borderId="35" xfId="0" applyNumberFormat="1" applyFont="1" applyFill="1" applyBorder="1" applyAlignment="1">
      <alignment horizontal="center" vertical="justify"/>
    </xf>
    <xf numFmtId="49" fontId="6" fillId="0" borderId="35" xfId="0" applyNumberFormat="1" applyFont="1" applyFill="1" applyBorder="1" applyAlignment="1">
      <alignment horizontal="center" vertical="justify"/>
    </xf>
    <xf numFmtId="49" fontId="6" fillId="0" borderId="47" xfId="0" applyNumberFormat="1" applyFont="1" applyFill="1" applyBorder="1" applyAlignment="1">
      <alignment horizontal="center" vertical="justify"/>
    </xf>
    <xf numFmtId="0" fontId="0" fillId="0" borderId="35" xfId="0" applyBorder="1" applyAlignment="1">
      <alignment vertical="justify"/>
    </xf>
    <xf numFmtId="0" fontId="0" fillId="0" borderId="35" xfId="0" applyFont="1" applyBorder="1" applyAlignment="1">
      <alignment vertical="justify"/>
    </xf>
    <xf numFmtId="0" fontId="19" fillId="0" borderId="19" xfId="0" applyFont="1" applyBorder="1" applyAlignment="1">
      <alignment wrapText="1"/>
    </xf>
    <xf numFmtId="181" fontId="19" fillId="0" borderId="35" xfId="0" applyNumberFormat="1" applyFont="1" applyBorder="1" applyAlignment="1">
      <alignment horizontal="center"/>
    </xf>
    <xf numFmtId="49" fontId="19" fillId="0" borderId="35" xfId="0" applyNumberFormat="1" applyFont="1" applyBorder="1" applyAlignment="1">
      <alignment horizontal="center"/>
    </xf>
    <xf numFmtId="49" fontId="19" fillId="0" borderId="47" xfId="0" applyNumberFormat="1" applyFont="1" applyBorder="1" applyAlignment="1">
      <alignment horizontal="center"/>
    </xf>
    <xf numFmtId="180" fontId="19" fillId="0" borderId="19" xfId="0" applyNumberFormat="1" applyFont="1" applyBorder="1" applyAlignment="1">
      <alignment horizontal="right"/>
    </xf>
    <xf numFmtId="180" fontId="19" fillId="0" borderId="35" xfId="0" applyNumberFormat="1" applyFont="1" applyBorder="1" applyAlignment="1">
      <alignment horizontal="right" vertical="justify"/>
    </xf>
    <xf numFmtId="180" fontId="19" fillId="0" borderId="23" xfId="0" applyNumberFormat="1" applyFont="1" applyBorder="1" applyAlignment="1">
      <alignment horizontal="right" vertical="justify"/>
    </xf>
    <xf numFmtId="0" fontId="20" fillId="0" borderId="19" xfId="0" applyFont="1" applyBorder="1" applyAlignment="1">
      <alignment vertical="justify" wrapText="1"/>
    </xf>
    <xf numFmtId="181" fontId="20" fillId="0" borderId="35" xfId="0" applyNumberFormat="1" applyFont="1" applyBorder="1" applyAlignment="1">
      <alignment horizontal="center" vertical="justify"/>
    </xf>
    <xf numFmtId="49" fontId="20" fillId="0" borderId="35" xfId="0" applyNumberFormat="1" applyFont="1" applyBorder="1" applyAlignment="1">
      <alignment horizontal="center" vertical="justify"/>
    </xf>
    <xf numFmtId="49" fontId="20" fillId="0" borderId="47" xfId="0" applyNumberFormat="1" applyFont="1" applyBorder="1" applyAlignment="1">
      <alignment horizontal="center" vertical="justify"/>
    </xf>
    <xf numFmtId="0" fontId="6" fillId="0" borderId="19" xfId="0" applyFont="1" applyFill="1" applyBorder="1" applyAlignment="1">
      <alignment vertical="top" wrapText="1"/>
    </xf>
    <xf numFmtId="180" fontId="4" fillId="0" borderId="19" xfId="0" applyNumberFormat="1" applyFont="1" applyFill="1" applyBorder="1" applyAlignment="1">
      <alignment horizontal="right" vertical="justify"/>
    </xf>
    <xf numFmtId="180" fontId="4" fillId="0" borderId="35" xfId="0" applyNumberFormat="1" applyFont="1" applyFill="1" applyBorder="1" applyAlignment="1">
      <alignment horizontal="right" vertical="justify"/>
    </xf>
    <xf numFmtId="180" fontId="4" fillId="0" borderId="23" xfId="0" applyNumberFormat="1" applyFont="1" applyFill="1" applyBorder="1" applyAlignment="1">
      <alignment horizontal="right" vertical="justify"/>
    </xf>
    <xf numFmtId="0" fontId="1" fillId="0" borderId="19" xfId="0" applyFont="1" applyBorder="1" applyAlignment="1">
      <alignment vertical="justify" wrapText="1"/>
    </xf>
    <xf numFmtId="181" fontId="1" fillId="0" borderId="35" xfId="0" applyNumberFormat="1" applyFont="1" applyBorder="1" applyAlignment="1">
      <alignment horizontal="center" vertical="justify"/>
    </xf>
    <xf numFmtId="49" fontId="4" fillId="0" borderId="35" xfId="0" applyNumberFormat="1" applyFont="1" applyBorder="1" applyAlignment="1">
      <alignment horizontal="center" vertical="justify"/>
    </xf>
    <xf numFmtId="49" fontId="1" fillId="0" borderId="35" xfId="0" applyNumberFormat="1" applyFont="1" applyBorder="1" applyAlignment="1">
      <alignment horizontal="center" vertical="justify"/>
    </xf>
    <xf numFmtId="49" fontId="1" fillId="0" borderId="47" xfId="0" applyNumberFormat="1" applyFont="1" applyBorder="1" applyAlignment="1">
      <alignment horizontal="center" vertical="justify"/>
    </xf>
    <xf numFmtId="180" fontId="1" fillId="0" borderId="19" xfId="0" applyNumberFormat="1" applyFont="1" applyBorder="1" applyAlignment="1">
      <alignment/>
    </xf>
    <xf numFmtId="180" fontId="1" fillId="0" borderId="35" xfId="0" applyNumberFormat="1" applyFont="1" applyBorder="1" applyAlignment="1">
      <alignment/>
    </xf>
    <xf numFmtId="180" fontId="1" fillId="0" borderId="23" xfId="0" applyNumberFormat="1" applyFont="1" applyBorder="1" applyAlignment="1">
      <alignment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0" fillId="0" borderId="49" xfId="0" applyBorder="1" applyAlignment="1">
      <alignment/>
    </xf>
    <xf numFmtId="0" fontId="0" fillId="33" borderId="19" xfId="0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23" xfId="0" applyBorder="1" applyAlignment="1">
      <alignment/>
    </xf>
    <xf numFmtId="0" fontId="0" fillId="0" borderId="19" xfId="0" applyFont="1" applyBorder="1" applyAlignment="1">
      <alignment/>
    </xf>
    <xf numFmtId="0" fontId="5" fillId="0" borderId="37" xfId="0" applyFont="1" applyBorder="1" applyAlignment="1">
      <alignment wrapText="1"/>
    </xf>
    <xf numFmtId="0" fontId="5" fillId="0" borderId="48" xfId="0" applyFont="1" applyFill="1" applyBorder="1" applyAlignment="1">
      <alignment wrapText="1"/>
    </xf>
    <xf numFmtId="0" fontId="0" fillId="0" borderId="0" xfId="0" applyFont="1" applyAlignment="1">
      <alignment/>
    </xf>
    <xf numFmtId="0" fontId="2" fillId="0" borderId="46" xfId="0" applyFont="1" applyBorder="1" applyAlignment="1">
      <alignment horizontal="center"/>
    </xf>
    <xf numFmtId="0" fontId="0" fillId="0" borderId="50" xfId="0" applyBorder="1" applyAlignment="1">
      <alignment/>
    </xf>
    <xf numFmtId="0" fontId="12" fillId="0" borderId="19" xfId="0" applyFont="1" applyBorder="1" applyAlignment="1">
      <alignment/>
    </xf>
    <xf numFmtId="0" fontId="13" fillId="0" borderId="19" xfId="0" applyFont="1" applyBorder="1" applyAlignment="1">
      <alignment/>
    </xf>
    <xf numFmtId="2" fontId="1" fillId="0" borderId="51" xfId="0" applyNumberFormat="1" applyFont="1" applyBorder="1" applyAlignment="1">
      <alignment/>
    </xf>
    <xf numFmtId="0" fontId="0" fillId="0" borderId="18" xfId="0" applyFont="1" applyBorder="1" applyAlignment="1">
      <alignment/>
    </xf>
    <xf numFmtId="180" fontId="16" fillId="0" borderId="47" xfId="0" applyNumberFormat="1" applyFont="1" applyBorder="1" applyAlignment="1">
      <alignment/>
    </xf>
    <xf numFmtId="0" fontId="17" fillId="0" borderId="18" xfId="0" applyFont="1" applyBorder="1" applyAlignment="1">
      <alignment/>
    </xf>
    <xf numFmtId="0" fontId="0" fillId="0" borderId="13" xfId="0" applyFill="1" applyBorder="1" applyAlignment="1">
      <alignment horizontal="center"/>
    </xf>
    <xf numFmtId="2" fontId="1" fillId="0" borderId="52" xfId="0" applyNumberFormat="1" applyFont="1" applyBorder="1" applyAlignment="1">
      <alignment/>
    </xf>
    <xf numFmtId="2" fontId="4" fillId="0" borderId="23" xfId="0" applyNumberFormat="1" applyFont="1" applyBorder="1" applyAlignment="1">
      <alignment/>
    </xf>
    <xf numFmtId="2" fontId="2" fillId="0" borderId="23" xfId="0" applyNumberFormat="1" applyFont="1" applyBorder="1" applyAlignment="1">
      <alignment/>
    </xf>
    <xf numFmtId="180" fontId="0" fillId="0" borderId="23" xfId="0" applyNumberFormat="1" applyFont="1" applyBorder="1" applyAlignment="1">
      <alignment/>
    </xf>
    <xf numFmtId="180" fontId="6" fillId="0" borderId="23" xfId="0" applyNumberFormat="1" applyFont="1" applyBorder="1" applyAlignment="1">
      <alignment/>
    </xf>
    <xf numFmtId="180" fontId="2" fillId="0" borderId="23" xfId="0" applyNumberFormat="1" applyFont="1" applyFill="1" applyBorder="1" applyAlignment="1">
      <alignment/>
    </xf>
    <xf numFmtId="0" fontId="0" fillId="0" borderId="23" xfId="0" applyFill="1" applyBorder="1" applyAlignment="1">
      <alignment/>
    </xf>
    <xf numFmtId="0" fontId="2" fillId="0" borderId="23" xfId="0" applyFont="1" applyBorder="1" applyAlignment="1">
      <alignment/>
    </xf>
    <xf numFmtId="0" fontId="4" fillId="0" borderId="23" xfId="0" applyFont="1" applyBorder="1" applyAlignment="1">
      <alignment/>
    </xf>
    <xf numFmtId="0" fontId="12" fillId="0" borderId="23" xfId="0" applyFont="1" applyFill="1" applyBorder="1" applyAlignment="1">
      <alignment/>
    </xf>
    <xf numFmtId="0" fontId="1" fillId="0" borderId="23" xfId="0" applyFont="1" applyBorder="1" applyAlignment="1">
      <alignment/>
    </xf>
    <xf numFmtId="0" fontId="0" fillId="0" borderId="53" xfId="0" applyBorder="1" applyAlignment="1">
      <alignment/>
    </xf>
    <xf numFmtId="0" fontId="6" fillId="0" borderId="18" xfId="0" applyFont="1" applyBorder="1" applyAlignment="1">
      <alignment/>
    </xf>
    <xf numFmtId="0" fontId="1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 horizontal="right"/>
    </xf>
    <xf numFmtId="0" fontId="14" fillId="0" borderId="0" xfId="0" applyFont="1" applyAlignment="1">
      <alignment horizontal="right"/>
    </xf>
    <xf numFmtId="0" fontId="4" fillId="0" borderId="35" xfId="0" applyFont="1" applyBorder="1" applyAlignment="1">
      <alignment horizontal="left"/>
    </xf>
    <xf numFmtId="0" fontId="6" fillId="0" borderId="35" xfId="0" applyFont="1" applyBorder="1" applyAlignment="1">
      <alignment horizontal="center" vertical="justify" wrapText="1"/>
    </xf>
    <xf numFmtId="0" fontId="6" fillId="0" borderId="19" xfId="0" applyFont="1" applyBorder="1" applyAlignment="1">
      <alignment horizontal="left" vertical="justify"/>
    </xf>
    <xf numFmtId="0" fontId="4" fillId="0" borderId="19" xfId="0" applyFont="1" applyBorder="1" applyAlignment="1">
      <alignment horizontal="left" vertical="justify"/>
    </xf>
    <xf numFmtId="0" fontId="4" fillId="0" borderId="35" xfId="0" applyFont="1" applyBorder="1" applyAlignment="1">
      <alignment horizontal="left" vertical="justify"/>
    </xf>
    <xf numFmtId="180" fontId="4" fillId="0" borderId="23" xfId="0" applyNumberFormat="1" applyFont="1" applyBorder="1" applyAlignment="1">
      <alignment horizontal="right" vertical="justify"/>
    </xf>
    <xf numFmtId="16" fontId="6" fillId="0" borderId="19" xfId="0" applyNumberFormat="1" applyFont="1" applyBorder="1" applyAlignment="1">
      <alignment horizontal="left" vertical="justify"/>
    </xf>
    <xf numFmtId="0" fontId="6" fillId="0" borderId="35" xfId="0" applyNumberFormat="1" applyFont="1" applyBorder="1" applyAlignment="1">
      <alignment horizontal="center" vertical="justify" wrapText="1"/>
    </xf>
    <xf numFmtId="0" fontId="14" fillId="0" borderId="0" xfId="0" applyFont="1" applyAlignment="1">
      <alignment/>
    </xf>
    <xf numFmtId="180" fontId="6" fillId="0" borderId="23" xfId="0" applyNumberFormat="1" applyFont="1" applyBorder="1" applyAlignment="1">
      <alignment horizontal="right" vertical="justify"/>
    </xf>
    <xf numFmtId="0" fontId="21" fillId="0" borderId="0" xfId="0" applyFont="1" applyAlignment="1">
      <alignment horizontal="center"/>
    </xf>
    <xf numFmtId="0" fontId="4" fillId="0" borderId="35" xfId="0" applyFont="1" applyBorder="1" applyAlignment="1">
      <alignment horizontal="center" vertical="justify" wrapText="1"/>
    </xf>
    <xf numFmtId="181" fontId="4" fillId="0" borderId="35" xfId="0" applyNumberFormat="1" applyFont="1" applyBorder="1" applyAlignment="1">
      <alignment horizontal="center" vertical="justify"/>
    </xf>
    <xf numFmtId="0" fontId="6" fillId="0" borderId="35" xfId="0" applyFont="1" applyBorder="1" applyAlignment="1">
      <alignment wrapText="1"/>
    </xf>
    <xf numFmtId="0" fontId="6" fillId="0" borderId="35" xfId="0" applyFont="1" applyBorder="1" applyAlignment="1">
      <alignment vertical="justify" wrapText="1"/>
    </xf>
    <xf numFmtId="0" fontId="6" fillId="0" borderId="35" xfId="0" applyFont="1" applyBorder="1" applyAlignment="1">
      <alignment vertical="top" wrapText="1"/>
    </xf>
    <xf numFmtId="0" fontId="4" fillId="0" borderId="35" xfId="0" applyNumberFormat="1" applyFont="1" applyBorder="1" applyAlignment="1">
      <alignment horizontal="center" vertical="justify" wrapText="1"/>
    </xf>
    <xf numFmtId="0" fontId="4" fillId="0" borderId="35" xfId="0" applyFont="1" applyBorder="1" applyAlignment="1">
      <alignment horizontal="center" vertical="justify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0" xfId="0" applyFont="1" applyBorder="1" applyAlignment="1">
      <alignment horizontal="left"/>
    </xf>
    <xf numFmtId="0" fontId="4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 wrapText="1"/>
    </xf>
    <xf numFmtId="181" fontId="4" fillId="0" borderId="17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center"/>
    </xf>
    <xf numFmtId="180" fontId="4" fillId="0" borderId="46" xfId="0" applyNumberFormat="1" applyFont="1" applyBorder="1" applyAlignment="1">
      <alignment horizontal="right"/>
    </xf>
    <xf numFmtId="0" fontId="4" fillId="0" borderId="35" xfId="0" applyFont="1" applyBorder="1" applyAlignment="1">
      <alignment vertical="top" wrapText="1"/>
    </xf>
    <xf numFmtId="0" fontId="4" fillId="0" borderId="35" xfId="0" applyFont="1" applyBorder="1" applyAlignment="1">
      <alignment vertical="justify" wrapText="1"/>
    </xf>
    <xf numFmtId="0" fontId="4" fillId="0" borderId="35" xfId="0" applyFont="1" applyBorder="1" applyAlignment="1">
      <alignment wrapText="1"/>
    </xf>
    <xf numFmtId="0" fontId="1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vertical="center" wrapText="1"/>
    </xf>
    <xf numFmtId="0" fontId="1" fillId="0" borderId="12" xfId="0" applyFont="1" applyBorder="1" applyAlignment="1">
      <alignment vertical="center"/>
    </xf>
    <xf numFmtId="49" fontId="1" fillId="0" borderId="12" xfId="0" applyNumberFormat="1" applyFont="1" applyBorder="1" applyAlignment="1">
      <alignment vertical="center"/>
    </xf>
    <xf numFmtId="0" fontId="10" fillId="0" borderId="19" xfId="0" applyFont="1" applyBorder="1" applyAlignment="1">
      <alignment horizontal="left" vertical="justify"/>
    </xf>
    <xf numFmtId="0" fontId="10" fillId="0" borderId="35" xfId="0" applyFont="1" applyBorder="1" applyAlignment="1">
      <alignment horizontal="left"/>
    </xf>
    <xf numFmtId="0" fontId="10" fillId="0" borderId="35" xfId="0" applyFont="1" applyBorder="1" applyAlignment="1">
      <alignment horizontal="center" vertical="justify" wrapText="1"/>
    </xf>
    <xf numFmtId="181" fontId="10" fillId="0" borderId="35" xfId="0" applyNumberFormat="1" applyFont="1" applyBorder="1" applyAlignment="1">
      <alignment horizontal="center" vertical="justify"/>
    </xf>
    <xf numFmtId="49" fontId="10" fillId="0" borderId="35" xfId="0" applyNumberFormat="1" applyFont="1" applyBorder="1" applyAlignment="1">
      <alignment horizontal="center" vertical="justify"/>
    </xf>
    <xf numFmtId="180" fontId="10" fillId="0" borderId="23" xfId="0" applyNumberFormat="1" applyFont="1" applyBorder="1" applyAlignment="1">
      <alignment horizontal="right" vertical="justify"/>
    </xf>
    <xf numFmtId="0" fontId="10" fillId="0" borderId="35" xfId="0" applyFont="1" applyBorder="1" applyAlignment="1">
      <alignment vertical="top" wrapText="1"/>
    </xf>
    <xf numFmtId="0" fontId="10" fillId="0" borderId="35" xfId="0" applyFont="1" applyBorder="1" applyAlignment="1">
      <alignment vertical="justify" wrapText="1"/>
    </xf>
    <xf numFmtId="0" fontId="5" fillId="0" borderId="19" xfId="0" applyFont="1" applyBorder="1" applyAlignment="1">
      <alignment horizontal="left" vertical="justify"/>
    </xf>
    <xf numFmtId="0" fontId="5" fillId="0" borderId="35" xfId="0" applyFont="1" applyBorder="1" applyAlignment="1">
      <alignment vertical="justify" wrapText="1"/>
    </xf>
    <xf numFmtId="0" fontId="5" fillId="0" borderId="35" xfId="0" applyFont="1" applyBorder="1" applyAlignment="1">
      <alignment horizontal="center" vertical="justify" wrapText="1"/>
    </xf>
    <xf numFmtId="181" fontId="5" fillId="0" borderId="35" xfId="0" applyNumberFormat="1" applyFont="1" applyBorder="1" applyAlignment="1">
      <alignment horizontal="center" vertical="justify"/>
    </xf>
    <xf numFmtId="49" fontId="5" fillId="0" borderId="35" xfId="0" applyNumberFormat="1" applyFont="1" applyBorder="1" applyAlignment="1">
      <alignment horizontal="center" vertical="justify"/>
    </xf>
    <xf numFmtId="180" fontId="5" fillId="0" borderId="23" xfId="0" applyNumberFormat="1" applyFont="1" applyBorder="1" applyAlignment="1">
      <alignment horizontal="right" vertical="justify"/>
    </xf>
    <xf numFmtId="49" fontId="10" fillId="0" borderId="19" xfId="0" applyNumberFormat="1" applyFont="1" applyBorder="1" applyAlignment="1">
      <alignment horizontal="left" vertical="justify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35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left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24" fillId="0" borderId="0" xfId="0" applyFont="1" applyBorder="1" applyAlignment="1">
      <alignment horizontal="center"/>
    </xf>
    <xf numFmtId="0" fontId="10" fillId="0" borderId="35" xfId="0" applyFont="1" applyBorder="1" applyAlignment="1">
      <alignment horizontal="left" vertical="justify"/>
    </xf>
    <xf numFmtId="49" fontId="25" fillId="0" borderId="35" xfId="0" applyNumberFormat="1" applyFont="1" applyBorder="1" applyAlignment="1">
      <alignment horizontal="center" vertical="justify"/>
    </xf>
    <xf numFmtId="0" fontId="10" fillId="0" borderId="35" xfId="0" applyNumberFormat="1" applyFont="1" applyBorder="1" applyAlignment="1">
      <alignment horizontal="center" vertical="justify"/>
    </xf>
    <xf numFmtId="181" fontId="10" fillId="0" borderId="35" xfId="0" applyNumberFormat="1" applyFont="1" applyBorder="1" applyAlignment="1">
      <alignment horizontal="left" vertical="justify"/>
    </xf>
    <xf numFmtId="0" fontId="10" fillId="0" borderId="35" xfId="0" applyNumberFormat="1" applyFont="1" applyBorder="1" applyAlignment="1">
      <alignment horizontal="center" vertical="justify" wrapText="1"/>
    </xf>
    <xf numFmtId="0" fontId="5" fillId="0" borderId="35" xfId="0" applyNumberFormat="1" applyFont="1" applyBorder="1" applyAlignment="1">
      <alignment horizontal="center" vertical="justify" wrapText="1"/>
    </xf>
    <xf numFmtId="181" fontId="10" fillId="0" borderId="35" xfId="0" applyNumberFormat="1" applyFont="1" applyBorder="1" applyAlignment="1">
      <alignment horizontal="left" vertical="top" wrapText="1"/>
    </xf>
    <xf numFmtId="49" fontId="5" fillId="0" borderId="19" xfId="0" applyNumberFormat="1" applyFont="1" applyBorder="1" applyAlignment="1">
      <alignment horizontal="left" vertical="justify"/>
    </xf>
    <xf numFmtId="0" fontId="5" fillId="0" borderId="35" xfId="0" applyFont="1" applyFill="1" applyBorder="1" applyAlignment="1">
      <alignment vertical="top" wrapText="1"/>
    </xf>
    <xf numFmtId="16" fontId="10" fillId="0" borderId="19" xfId="0" applyNumberFormat="1" applyFont="1" applyBorder="1" applyAlignment="1">
      <alignment horizontal="left" vertical="justify"/>
    </xf>
    <xf numFmtId="16" fontId="5" fillId="0" borderId="19" xfId="0" applyNumberFormat="1" applyFont="1" applyBorder="1" applyAlignment="1">
      <alignment horizontal="left" vertical="justify"/>
    </xf>
    <xf numFmtId="0" fontId="10" fillId="0" borderId="35" xfId="0" applyFont="1" applyBorder="1" applyAlignment="1">
      <alignment vertical="center" wrapText="1"/>
    </xf>
    <xf numFmtId="0" fontId="5" fillId="34" borderId="19" xfId="0" applyFont="1" applyFill="1" applyBorder="1" applyAlignment="1">
      <alignment horizontal="left" vertical="justify"/>
    </xf>
    <xf numFmtId="0" fontId="5" fillId="0" borderId="35" xfId="0" applyFont="1" applyBorder="1" applyAlignment="1">
      <alignment wrapText="1"/>
    </xf>
    <xf numFmtId="0" fontId="5" fillId="0" borderId="35" xfId="0" applyFont="1" applyBorder="1" applyAlignment="1">
      <alignment horizontal="center" vertical="justify"/>
    </xf>
    <xf numFmtId="0" fontId="10" fillId="0" borderId="35" xfId="0" applyFont="1" applyBorder="1" applyAlignment="1">
      <alignment wrapText="1"/>
    </xf>
    <xf numFmtId="0" fontId="10" fillId="0" borderId="35" xfId="0" applyFont="1" applyBorder="1" applyAlignment="1">
      <alignment horizontal="center" vertical="justify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vertical="center"/>
    </xf>
    <xf numFmtId="49" fontId="10" fillId="0" borderId="12" xfId="0" applyNumberFormat="1" applyFont="1" applyBorder="1" applyAlignment="1">
      <alignment vertical="center"/>
    </xf>
    <xf numFmtId="180" fontId="10" fillId="0" borderId="13" xfId="0" applyNumberFormat="1" applyFont="1" applyBorder="1" applyAlignment="1">
      <alignment horizontal="right" vertical="center"/>
    </xf>
    <xf numFmtId="0" fontId="10" fillId="0" borderId="19" xfId="0" applyFont="1" applyFill="1" applyBorder="1" applyAlignment="1">
      <alignment horizontal="left" vertical="justify"/>
    </xf>
    <xf numFmtId="0" fontId="10" fillId="0" borderId="35" xfId="0" applyFont="1" applyFill="1" applyBorder="1" applyAlignment="1">
      <alignment horizontal="center" vertical="justify" wrapText="1"/>
    </xf>
    <xf numFmtId="181" fontId="10" fillId="0" borderId="35" xfId="0" applyNumberFormat="1" applyFont="1" applyFill="1" applyBorder="1" applyAlignment="1">
      <alignment horizontal="center" vertical="justify"/>
    </xf>
    <xf numFmtId="49" fontId="10" fillId="0" borderId="35" xfId="0" applyNumberFormat="1" applyFont="1" applyFill="1" applyBorder="1" applyAlignment="1">
      <alignment horizontal="center" vertical="justify"/>
    </xf>
    <xf numFmtId="180" fontId="10" fillId="0" borderId="23" xfId="0" applyNumberFormat="1" applyFont="1" applyFill="1" applyBorder="1" applyAlignment="1">
      <alignment horizontal="right" vertical="justify"/>
    </xf>
    <xf numFmtId="0" fontId="5" fillId="0" borderId="19" xfId="0" applyFont="1" applyFill="1" applyBorder="1" applyAlignment="1">
      <alignment horizontal="left" vertical="justify"/>
    </xf>
    <xf numFmtId="0" fontId="5" fillId="0" borderId="35" xfId="0" applyFont="1" applyFill="1" applyBorder="1" applyAlignment="1">
      <alignment horizontal="center" vertical="justify" wrapText="1"/>
    </xf>
    <xf numFmtId="181" fontId="5" fillId="0" borderId="35" xfId="0" applyNumberFormat="1" applyFont="1" applyFill="1" applyBorder="1" applyAlignment="1">
      <alignment horizontal="center" vertical="justify"/>
    </xf>
    <xf numFmtId="49" fontId="5" fillId="0" borderId="35" xfId="0" applyNumberFormat="1" applyFont="1" applyFill="1" applyBorder="1" applyAlignment="1">
      <alignment horizontal="center" vertical="justify"/>
    </xf>
    <xf numFmtId="180" fontId="5" fillId="0" borderId="23" xfId="0" applyNumberFormat="1" applyFont="1" applyFill="1" applyBorder="1" applyAlignment="1">
      <alignment horizontal="right" vertical="justify"/>
    </xf>
    <xf numFmtId="0" fontId="10" fillId="0" borderId="12" xfId="0" applyFont="1" applyBorder="1" applyAlignment="1">
      <alignment vertical="center" wrapText="1"/>
    </xf>
    <xf numFmtId="180" fontId="4" fillId="0" borderId="54" xfId="0" applyNumberFormat="1" applyFont="1" applyBorder="1" applyAlignment="1">
      <alignment/>
    </xf>
    <xf numFmtId="0" fontId="14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4" fillId="0" borderId="19" xfId="0" applyFont="1" applyBorder="1" applyAlignment="1">
      <alignment horizontal="left"/>
    </xf>
    <xf numFmtId="0" fontId="4" fillId="0" borderId="35" xfId="0" applyNumberFormat="1" applyFont="1" applyBorder="1" applyAlignment="1">
      <alignment horizontal="center" wrapText="1"/>
    </xf>
    <xf numFmtId="181" fontId="4" fillId="0" borderId="35" xfId="0" applyNumberFormat="1" applyFont="1" applyBorder="1" applyAlignment="1">
      <alignment horizontal="center"/>
    </xf>
    <xf numFmtId="49" fontId="4" fillId="0" borderId="35" xfId="0" applyNumberFormat="1" applyFont="1" applyBorder="1" applyAlignment="1">
      <alignment horizontal="center"/>
    </xf>
    <xf numFmtId="180" fontId="4" fillId="0" borderId="23" xfId="0" applyNumberFormat="1" applyFont="1" applyBorder="1" applyAlignment="1">
      <alignment horizontal="right"/>
    </xf>
    <xf numFmtId="0" fontId="6" fillId="0" borderId="19" xfId="0" applyFont="1" applyBorder="1" applyAlignment="1">
      <alignment horizontal="left"/>
    </xf>
    <xf numFmtId="0" fontId="6" fillId="0" borderId="35" xfId="0" applyNumberFormat="1" applyFont="1" applyBorder="1" applyAlignment="1">
      <alignment horizontal="center" wrapText="1"/>
    </xf>
    <xf numFmtId="181" fontId="6" fillId="0" borderId="35" xfId="0" applyNumberFormat="1" applyFont="1" applyBorder="1" applyAlignment="1">
      <alignment horizontal="center"/>
    </xf>
    <xf numFmtId="49" fontId="6" fillId="0" borderId="35" xfId="0" applyNumberFormat="1" applyFont="1" applyBorder="1" applyAlignment="1">
      <alignment horizontal="center"/>
    </xf>
    <xf numFmtId="180" fontId="6" fillId="0" borderId="23" xfId="0" applyNumberFormat="1" applyFont="1" applyBorder="1" applyAlignment="1">
      <alignment horizontal="right"/>
    </xf>
    <xf numFmtId="49" fontId="6" fillId="0" borderId="35" xfId="0" applyNumberFormat="1" applyFont="1" applyFill="1" applyBorder="1" applyAlignment="1">
      <alignment horizontal="center"/>
    </xf>
    <xf numFmtId="49" fontId="6" fillId="0" borderId="19" xfId="0" applyNumberFormat="1" applyFont="1" applyFill="1" applyBorder="1" applyAlignment="1">
      <alignment horizontal="left"/>
    </xf>
    <xf numFmtId="0" fontId="6" fillId="0" borderId="35" xfId="0" applyFont="1" applyFill="1" applyBorder="1" applyAlignment="1">
      <alignment wrapText="1"/>
    </xf>
    <xf numFmtId="0" fontId="6" fillId="0" borderId="35" xfId="0" applyFont="1" applyFill="1" applyBorder="1" applyAlignment="1">
      <alignment horizontal="center" wrapText="1"/>
    </xf>
    <xf numFmtId="181" fontId="6" fillId="0" borderId="35" xfId="0" applyNumberFormat="1" applyFont="1" applyFill="1" applyBorder="1" applyAlignment="1">
      <alignment horizontal="center"/>
    </xf>
    <xf numFmtId="180" fontId="6" fillId="0" borderId="23" xfId="0" applyNumberFormat="1" applyFont="1" applyFill="1" applyBorder="1" applyAlignment="1">
      <alignment horizontal="right"/>
    </xf>
    <xf numFmtId="0" fontId="4" fillId="0" borderId="35" xfId="0" applyFont="1" applyBorder="1" applyAlignment="1">
      <alignment horizontal="center" wrapText="1"/>
    </xf>
    <xf numFmtId="0" fontId="6" fillId="0" borderId="35" xfId="0" applyFont="1" applyBorder="1" applyAlignment="1">
      <alignment horizontal="center" wrapText="1"/>
    </xf>
    <xf numFmtId="0" fontId="4" fillId="0" borderId="35" xfId="0" applyNumberFormat="1" applyFont="1" applyBorder="1" applyAlignment="1">
      <alignment horizontal="center"/>
    </xf>
    <xf numFmtId="181" fontId="4" fillId="0" borderId="35" xfId="0" applyNumberFormat="1" applyFont="1" applyBorder="1" applyAlignment="1">
      <alignment horizontal="left"/>
    </xf>
    <xf numFmtId="16" fontId="4" fillId="0" borderId="19" xfId="0" applyNumberFormat="1" applyFont="1" applyBorder="1" applyAlignment="1">
      <alignment horizontal="left" vertical="justify"/>
    </xf>
    <xf numFmtId="16" fontId="4" fillId="0" borderId="19" xfId="0" applyNumberFormat="1" applyFont="1" applyBorder="1" applyAlignment="1">
      <alignment horizontal="left"/>
    </xf>
    <xf numFmtId="16" fontId="6" fillId="0" borderId="19" xfId="0" applyNumberFormat="1" applyFont="1" applyBorder="1" applyAlignment="1">
      <alignment horizontal="left"/>
    </xf>
    <xf numFmtId="0" fontId="0" fillId="0" borderId="0" xfId="0" applyAlignment="1">
      <alignment/>
    </xf>
    <xf numFmtId="181" fontId="7" fillId="0" borderId="35" xfId="0" applyNumberFormat="1" applyFont="1" applyBorder="1" applyAlignment="1">
      <alignment horizontal="center"/>
    </xf>
    <xf numFmtId="0" fontId="4" fillId="34" borderId="19" xfId="0" applyFont="1" applyFill="1" applyBorder="1" applyAlignment="1">
      <alignment horizontal="left"/>
    </xf>
    <xf numFmtId="49" fontId="1" fillId="0" borderId="55" xfId="0" applyNumberFormat="1" applyFont="1" applyBorder="1" applyAlignment="1">
      <alignment vertical="center"/>
    </xf>
    <xf numFmtId="0" fontId="6" fillId="0" borderId="19" xfId="0" applyFont="1" applyFill="1" applyBorder="1" applyAlignment="1">
      <alignment horizontal="left"/>
    </xf>
    <xf numFmtId="49" fontId="4" fillId="0" borderId="19" xfId="0" applyNumberFormat="1" applyFont="1" applyBorder="1" applyAlignment="1">
      <alignment horizontal="left"/>
    </xf>
    <xf numFmtId="49" fontId="18" fillId="0" borderId="35" xfId="0" applyNumberFormat="1" applyFont="1" applyBorder="1" applyAlignment="1">
      <alignment horizontal="center" vertical="justify"/>
    </xf>
    <xf numFmtId="181" fontId="6" fillId="0" borderId="35" xfId="0" applyNumberFormat="1" applyFont="1" applyBorder="1" applyAlignment="1">
      <alignment horizontal="left"/>
    </xf>
    <xf numFmtId="0" fontId="1" fillId="0" borderId="35" xfId="0" applyFont="1" applyBorder="1" applyAlignment="1">
      <alignment wrapText="1"/>
    </xf>
    <xf numFmtId="0" fontId="1" fillId="0" borderId="0" xfId="0" applyFont="1" applyAlignment="1">
      <alignment/>
    </xf>
    <xf numFmtId="49" fontId="6" fillId="0" borderId="19" xfId="0" applyNumberFormat="1" applyFont="1" applyBorder="1" applyAlignment="1">
      <alignment horizontal="left"/>
    </xf>
    <xf numFmtId="0" fontId="6" fillId="0" borderId="35" xfId="0" applyNumberFormat="1" applyFont="1" applyBorder="1" applyAlignment="1">
      <alignment wrapText="1"/>
    </xf>
    <xf numFmtId="49" fontId="6" fillId="0" borderId="35" xfId="0" applyNumberFormat="1" applyFont="1" applyBorder="1" applyAlignment="1">
      <alignment horizontal="center" wrapText="1"/>
    </xf>
    <xf numFmtId="49" fontId="6" fillId="0" borderId="23" xfId="0" applyNumberFormat="1" applyFont="1" applyBorder="1" applyAlignment="1">
      <alignment horizontal="right"/>
    </xf>
    <xf numFmtId="49" fontId="0" fillId="0" borderId="0" xfId="0" applyNumberFormat="1" applyFont="1" applyAlignment="1">
      <alignment/>
    </xf>
    <xf numFmtId="49" fontId="6" fillId="0" borderId="12" xfId="0" applyNumberFormat="1" applyFont="1" applyBorder="1" applyAlignment="1">
      <alignment horizontal="center" vertical="justify"/>
    </xf>
    <xf numFmtId="180" fontId="66" fillId="0" borderId="13" xfId="0" applyNumberFormat="1" applyFont="1" applyBorder="1" applyAlignment="1">
      <alignment horizontal="right" vertical="center"/>
    </xf>
    <xf numFmtId="180" fontId="67" fillId="0" borderId="23" xfId="0" applyNumberFormat="1" applyFont="1" applyBorder="1" applyAlignment="1">
      <alignment horizontal="right"/>
    </xf>
    <xf numFmtId="181" fontId="4" fillId="0" borderId="44" xfId="0" applyNumberFormat="1" applyFont="1" applyBorder="1" applyAlignment="1">
      <alignment horizontal="center" vertical="justify"/>
    </xf>
    <xf numFmtId="49" fontId="4" fillId="0" borderId="44" xfId="0" applyNumberFormat="1" applyFont="1" applyBorder="1" applyAlignment="1">
      <alignment horizontal="center" vertical="justify"/>
    </xf>
    <xf numFmtId="181" fontId="4" fillId="0" borderId="31" xfId="0" applyNumberFormat="1" applyFont="1" applyBorder="1" applyAlignment="1">
      <alignment horizontal="center" vertical="justify"/>
    </xf>
    <xf numFmtId="49" fontId="4" fillId="0" borderId="31" xfId="0" applyNumberFormat="1" applyFont="1" applyBorder="1" applyAlignment="1">
      <alignment horizontal="center" vertical="justify"/>
    </xf>
    <xf numFmtId="181" fontId="6" fillId="0" borderId="38" xfId="0" applyNumberFormat="1" applyFont="1" applyBorder="1" applyAlignment="1">
      <alignment horizontal="center" vertical="justify"/>
    </xf>
    <xf numFmtId="49" fontId="6" fillId="0" borderId="38" xfId="0" applyNumberFormat="1" applyFont="1" applyBorder="1" applyAlignment="1">
      <alignment horizontal="center" vertical="justify"/>
    </xf>
    <xf numFmtId="49" fontId="6" fillId="0" borderId="31" xfId="0" applyNumberFormat="1" applyFont="1" applyBorder="1" applyAlignment="1">
      <alignment horizontal="center" vertical="justify"/>
    </xf>
    <xf numFmtId="0" fontId="1" fillId="0" borderId="31" xfId="0" applyFont="1" applyBorder="1" applyAlignment="1">
      <alignment vertical="center"/>
    </xf>
    <xf numFmtId="181" fontId="1" fillId="0" borderId="41" xfId="0" applyNumberFormat="1" applyFont="1" applyBorder="1" applyAlignment="1">
      <alignment horizontal="center" vertical="center"/>
    </xf>
    <xf numFmtId="49" fontId="1" fillId="0" borderId="41" xfId="0" applyNumberFormat="1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4" fillId="0" borderId="56" xfId="0" applyFont="1" applyBorder="1" applyAlignment="1">
      <alignment horizontal="left" vertical="justify"/>
    </xf>
    <xf numFmtId="0" fontId="4" fillId="0" borderId="21" xfId="0" applyFont="1" applyBorder="1" applyAlignment="1">
      <alignment horizontal="left" vertical="justify"/>
    </xf>
    <xf numFmtId="0" fontId="6" fillId="0" borderId="37" xfId="0" applyFont="1" applyBorder="1" applyAlignment="1">
      <alignment horizontal="left" vertical="justify"/>
    </xf>
    <xf numFmtId="0" fontId="1" fillId="0" borderId="56" xfId="0" applyFont="1" applyBorder="1" applyAlignment="1">
      <alignment horizontal="center" vertical="center"/>
    </xf>
    <xf numFmtId="0" fontId="1" fillId="0" borderId="57" xfId="0" applyFont="1" applyBorder="1" applyAlignment="1">
      <alignment horizontal="center" vertical="center"/>
    </xf>
    <xf numFmtId="0" fontId="4" fillId="0" borderId="58" xfId="0" applyFont="1" applyBorder="1" applyAlignment="1">
      <alignment vertical="top" wrapText="1"/>
    </xf>
    <xf numFmtId="0" fontId="6" fillId="0" borderId="59" xfId="0" applyFont="1" applyBorder="1" applyAlignment="1">
      <alignment vertical="justify" wrapText="1"/>
    </xf>
    <xf numFmtId="0" fontId="4" fillId="0" borderId="57" xfId="0" applyFont="1" applyBorder="1" applyAlignment="1">
      <alignment vertical="top" wrapText="1"/>
    </xf>
    <xf numFmtId="0" fontId="4" fillId="0" borderId="60" xfId="0" applyFont="1" applyBorder="1" applyAlignment="1">
      <alignment vertical="top" wrapText="1"/>
    </xf>
    <xf numFmtId="0" fontId="4" fillId="0" borderId="61" xfId="0" applyFont="1" applyBorder="1" applyAlignment="1">
      <alignment vertical="center" wrapText="1"/>
    </xf>
    <xf numFmtId="0" fontId="1" fillId="0" borderId="62" xfId="0" applyFont="1" applyBorder="1" applyAlignment="1">
      <alignment horizontal="center" vertical="center" wrapText="1"/>
    </xf>
    <xf numFmtId="49" fontId="1" fillId="0" borderId="63" xfId="0" applyNumberFormat="1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justify" wrapText="1"/>
    </xf>
    <xf numFmtId="49" fontId="4" fillId="0" borderId="30" xfId="0" applyNumberFormat="1" applyFont="1" applyBorder="1" applyAlignment="1">
      <alignment horizontal="center" vertical="justify"/>
    </xf>
    <xf numFmtId="0" fontId="4" fillId="0" borderId="43" xfId="0" applyFont="1" applyBorder="1" applyAlignment="1">
      <alignment horizontal="center" vertical="justify" wrapText="1"/>
    </xf>
    <xf numFmtId="49" fontId="4" fillId="0" borderId="52" xfId="0" applyNumberFormat="1" applyFont="1" applyBorder="1" applyAlignment="1">
      <alignment horizontal="center" vertical="justify"/>
    </xf>
    <xf numFmtId="0" fontId="6" fillId="0" borderId="39" xfId="0" applyFont="1" applyBorder="1" applyAlignment="1">
      <alignment horizontal="center" vertical="justify" wrapText="1"/>
    </xf>
    <xf numFmtId="49" fontId="6" fillId="0" borderId="64" xfId="0" applyNumberFormat="1" applyFont="1" applyBorder="1" applyAlignment="1">
      <alignment horizontal="center" vertical="justify"/>
    </xf>
    <xf numFmtId="0" fontId="4" fillId="0" borderId="29" xfId="0" applyFont="1" applyBorder="1" applyAlignment="1">
      <alignment vertical="center" wrapText="1"/>
    </xf>
    <xf numFmtId="49" fontId="1" fillId="0" borderId="30" xfId="0" applyNumberFormat="1" applyFont="1" applyBorder="1" applyAlignment="1">
      <alignment vertical="center"/>
    </xf>
    <xf numFmtId="0" fontId="6" fillId="35" borderId="18" xfId="0" applyFont="1" applyFill="1" applyBorder="1" applyAlignment="1">
      <alignment horizontal="left" vertical="justify"/>
    </xf>
    <xf numFmtId="0" fontId="6" fillId="35" borderId="48" xfId="0" applyFont="1" applyFill="1" applyBorder="1" applyAlignment="1">
      <alignment vertical="justify" wrapText="1"/>
    </xf>
    <xf numFmtId="0" fontId="6" fillId="35" borderId="19" xfId="0" applyFont="1" applyFill="1" applyBorder="1" applyAlignment="1">
      <alignment horizontal="center" vertical="justify" wrapText="1"/>
    </xf>
    <xf numFmtId="181" fontId="6" fillId="35" borderId="35" xfId="0" applyNumberFormat="1" applyFont="1" applyFill="1" applyBorder="1" applyAlignment="1">
      <alignment horizontal="center" vertical="justify"/>
    </xf>
    <xf numFmtId="49" fontId="6" fillId="35" borderId="35" xfId="0" applyNumberFormat="1" applyFont="1" applyFill="1" applyBorder="1" applyAlignment="1">
      <alignment horizontal="center" vertical="justify"/>
    </xf>
    <xf numFmtId="49" fontId="6" fillId="35" borderId="23" xfId="0" applyNumberFormat="1" applyFont="1" applyFill="1" applyBorder="1" applyAlignment="1">
      <alignment horizontal="center" vertical="justify"/>
    </xf>
    <xf numFmtId="0" fontId="0" fillId="34" borderId="0" xfId="0" applyFill="1" applyAlignment="1">
      <alignment/>
    </xf>
    <xf numFmtId="0" fontId="6" fillId="35" borderId="65" xfId="0" applyFont="1" applyFill="1" applyBorder="1" applyAlignment="1">
      <alignment vertical="top" wrapText="1"/>
    </xf>
    <xf numFmtId="0" fontId="68" fillId="0" borderId="0" xfId="0" applyFont="1" applyAlignment="1">
      <alignment/>
    </xf>
    <xf numFmtId="0" fontId="66" fillId="0" borderId="0" xfId="0" applyFont="1" applyAlignment="1">
      <alignment/>
    </xf>
    <xf numFmtId="0" fontId="69" fillId="0" borderId="0" xfId="0" applyFont="1" applyAlignment="1">
      <alignment/>
    </xf>
    <xf numFmtId="0" fontId="69" fillId="34" borderId="0" xfId="0" applyFont="1" applyFill="1" applyAlignment="1">
      <alignment/>
    </xf>
    <xf numFmtId="0" fontId="6" fillId="35" borderId="10" xfId="0" applyFont="1" applyFill="1" applyBorder="1" applyAlignment="1">
      <alignment horizontal="center" vertical="top" wrapText="1"/>
    </xf>
    <xf numFmtId="181" fontId="6" fillId="35" borderId="17" xfId="0" applyNumberFormat="1" applyFont="1" applyFill="1" applyBorder="1" applyAlignment="1">
      <alignment horizontal="center" vertical="top"/>
    </xf>
    <xf numFmtId="49" fontId="6" fillId="35" borderId="17" xfId="0" applyNumberFormat="1" applyFont="1" applyFill="1" applyBorder="1" applyAlignment="1">
      <alignment horizontal="center" vertical="top"/>
    </xf>
    <xf numFmtId="49" fontId="6" fillId="35" borderId="46" xfId="0" applyNumberFormat="1" applyFont="1" applyFill="1" applyBorder="1" applyAlignment="1">
      <alignment horizontal="center" vertical="top"/>
    </xf>
    <xf numFmtId="0" fontId="6" fillId="0" borderId="49" xfId="0" applyFont="1" applyFill="1" applyBorder="1" applyAlignment="1">
      <alignment vertical="top" wrapText="1"/>
    </xf>
    <xf numFmtId="0" fontId="6" fillId="0" borderId="11" xfId="0" applyFont="1" applyBorder="1" applyAlignment="1">
      <alignment horizontal="center" vertical="top" wrapText="1"/>
    </xf>
    <xf numFmtId="181" fontId="6" fillId="0" borderId="12" xfId="0" applyNumberFormat="1" applyFont="1" applyBorder="1" applyAlignment="1">
      <alignment horizontal="center" vertical="top"/>
    </xf>
    <xf numFmtId="49" fontId="6" fillId="0" borderId="12" xfId="0" applyNumberFormat="1" applyFont="1" applyFill="1" applyBorder="1" applyAlignment="1">
      <alignment horizontal="center" vertical="top"/>
    </xf>
    <xf numFmtId="49" fontId="6" fillId="0" borderId="13" xfId="0" applyNumberFormat="1" applyFont="1" applyFill="1" applyBorder="1" applyAlignment="1">
      <alignment horizontal="center" vertical="top"/>
    </xf>
    <xf numFmtId="0" fontId="4" fillId="0" borderId="40" xfId="0" applyFont="1" applyBorder="1" applyAlignment="1">
      <alignment horizontal="left" vertical="top"/>
    </xf>
    <xf numFmtId="0" fontId="4" fillId="0" borderId="62" xfId="0" applyFont="1" applyBorder="1" applyAlignment="1">
      <alignment horizontal="center" vertical="top" wrapText="1"/>
    </xf>
    <xf numFmtId="181" fontId="4" fillId="0" borderId="41" xfId="0" applyNumberFormat="1" applyFont="1" applyBorder="1" applyAlignment="1">
      <alignment horizontal="center" vertical="top"/>
    </xf>
    <xf numFmtId="49" fontId="6" fillId="0" borderId="41" xfId="0" applyNumberFormat="1" applyFont="1" applyBorder="1" applyAlignment="1">
      <alignment horizontal="center" vertical="top"/>
    </xf>
    <xf numFmtId="49" fontId="4" fillId="0" borderId="63" xfId="0" applyNumberFormat="1" applyFont="1" applyBorder="1" applyAlignment="1">
      <alignment horizontal="center" vertical="top"/>
    </xf>
    <xf numFmtId="0" fontId="6" fillId="35" borderId="15" xfId="0" applyFont="1" applyFill="1" applyBorder="1" applyAlignment="1">
      <alignment horizontal="left" vertical="top"/>
    </xf>
    <xf numFmtId="0" fontId="6" fillId="0" borderId="27" xfId="0" applyFont="1" applyBorder="1" applyAlignment="1">
      <alignment horizontal="left" vertical="top"/>
    </xf>
    <xf numFmtId="0" fontId="6" fillId="0" borderId="49" xfId="0" applyFont="1" applyBorder="1" applyAlignment="1">
      <alignment vertical="top" wrapText="1"/>
    </xf>
    <xf numFmtId="49" fontId="6" fillId="0" borderId="12" xfId="0" applyNumberFormat="1" applyFont="1" applyBorder="1" applyAlignment="1">
      <alignment horizontal="center" vertical="top"/>
    </xf>
    <xf numFmtId="49" fontId="6" fillId="0" borderId="13" xfId="0" applyNumberFormat="1" applyFont="1" applyBorder="1" applyAlignment="1">
      <alignment horizontal="center" vertical="top"/>
    </xf>
    <xf numFmtId="0" fontId="6" fillId="35" borderId="21" xfId="0" applyFont="1" applyFill="1" applyBorder="1" applyAlignment="1">
      <alignment horizontal="left" vertical="top"/>
    </xf>
    <xf numFmtId="0" fontId="6" fillId="35" borderId="58" xfId="0" applyFont="1" applyFill="1" applyBorder="1" applyAlignment="1">
      <alignment vertical="top" wrapText="1"/>
    </xf>
    <xf numFmtId="0" fontId="6" fillId="35" borderId="43" xfId="0" applyFont="1" applyFill="1" applyBorder="1" applyAlignment="1">
      <alignment horizontal="center" vertical="top" wrapText="1"/>
    </xf>
    <xf numFmtId="181" fontId="6" fillId="35" borderId="44" xfId="0" applyNumberFormat="1" applyFont="1" applyFill="1" applyBorder="1" applyAlignment="1">
      <alignment horizontal="center" vertical="top"/>
    </xf>
    <xf numFmtId="49" fontId="6" fillId="35" borderId="44" xfId="0" applyNumberFormat="1" applyFont="1" applyFill="1" applyBorder="1" applyAlignment="1">
      <alignment horizontal="center" vertical="top"/>
    </xf>
    <xf numFmtId="49" fontId="6" fillId="35" borderId="52" xfId="0" applyNumberFormat="1" applyFont="1" applyFill="1" applyBorder="1" applyAlignment="1">
      <alignment horizontal="center" vertical="top"/>
    </xf>
    <xf numFmtId="0" fontId="6" fillId="0" borderId="18" xfId="0" applyFont="1" applyBorder="1" applyAlignment="1">
      <alignment horizontal="left" vertical="top"/>
    </xf>
    <xf numFmtId="0" fontId="6" fillId="0" borderId="48" xfId="0" applyFont="1" applyBorder="1" applyAlignment="1">
      <alignment vertical="top" wrapText="1"/>
    </xf>
    <xf numFmtId="0" fontId="6" fillId="0" borderId="19" xfId="0" applyFont="1" applyBorder="1" applyAlignment="1">
      <alignment horizontal="center" vertical="top" wrapText="1"/>
    </xf>
    <xf numFmtId="181" fontId="6" fillId="0" borderId="35" xfId="0" applyNumberFormat="1" applyFont="1" applyBorder="1" applyAlignment="1">
      <alignment horizontal="center" vertical="top"/>
    </xf>
    <xf numFmtId="49" fontId="6" fillId="0" borderId="35" xfId="0" applyNumberFormat="1" applyFont="1" applyBorder="1" applyAlignment="1">
      <alignment horizontal="center" vertical="top"/>
    </xf>
    <xf numFmtId="49" fontId="6" fillId="0" borderId="23" xfId="0" applyNumberFormat="1" applyFont="1" applyBorder="1" applyAlignment="1">
      <alignment horizontal="center" vertical="top"/>
    </xf>
    <xf numFmtId="0" fontId="6" fillId="0" borderId="37" xfId="0" applyFont="1" applyBorder="1" applyAlignment="1">
      <alignment horizontal="left" vertical="top"/>
    </xf>
    <xf numFmtId="0" fontId="6" fillId="0" borderId="59" xfId="0" applyFont="1" applyBorder="1" applyAlignment="1">
      <alignment vertical="top" wrapText="1"/>
    </xf>
    <xf numFmtId="0" fontId="6" fillId="0" borderId="39" xfId="0" applyFont="1" applyBorder="1" applyAlignment="1">
      <alignment horizontal="center" vertical="top" wrapText="1"/>
    </xf>
    <xf numFmtId="181" fontId="6" fillId="0" borderId="38" xfId="0" applyNumberFormat="1" applyFont="1" applyBorder="1" applyAlignment="1">
      <alignment horizontal="center" vertical="top"/>
    </xf>
    <xf numFmtId="49" fontId="6" fillId="0" borderId="38" xfId="0" applyNumberFormat="1" applyFont="1" applyBorder="1" applyAlignment="1">
      <alignment horizontal="center" vertical="top"/>
    </xf>
    <xf numFmtId="49" fontId="6" fillId="0" borderId="64" xfId="0" applyNumberFormat="1" applyFont="1" applyBorder="1" applyAlignment="1">
      <alignment horizontal="center" vertical="top"/>
    </xf>
    <xf numFmtId="0" fontId="1" fillId="0" borderId="24" xfId="0" applyFont="1" applyBorder="1" applyAlignment="1">
      <alignment horizontal="center" vertical="top"/>
    </xf>
    <xf numFmtId="0" fontId="14" fillId="0" borderId="26" xfId="0" applyFont="1" applyBorder="1" applyAlignment="1">
      <alignment horizontal="center" vertical="top" wrapText="1"/>
    </xf>
    <xf numFmtId="181" fontId="14" fillId="0" borderId="36" xfId="0" applyNumberFormat="1" applyFont="1" applyBorder="1" applyAlignment="1">
      <alignment horizontal="center" vertical="top"/>
    </xf>
    <xf numFmtId="49" fontId="14" fillId="0" borderId="36" xfId="0" applyNumberFormat="1" applyFont="1" applyBorder="1" applyAlignment="1">
      <alignment horizontal="center" vertical="top"/>
    </xf>
    <xf numFmtId="49" fontId="14" fillId="0" borderId="53" xfId="0" applyNumberFormat="1" applyFont="1" applyBorder="1" applyAlignment="1">
      <alignment horizontal="center" vertical="top"/>
    </xf>
    <xf numFmtId="0" fontId="4" fillId="0" borderId="56" xfId="0" applyFont="1" applyBorder="1" applyAlignment="1">
      <alignment horizontal="left" vertical="top"/>
    </xf>
    <xf numFmtId="0" fontId="4" fillId="0" borderId="29" xfId="0" applyFont="1" applyBorder="1" applyAlignment="1">
      <alignment horizontal="center" vertical="top" wrapText="1"/>
    </xf>
    <xf numFmtId="181" fontId="4" fillId="0" borderId="31" xfId="0" applyNumberFormat="1" applyFont="1" applyBorder="1" applyAlignment="1">
      <alignment horizontal="center" vertical="top"/>
    </xf>
    <xf numFmtId="49" fontId="6" fillId="0" borderId="31" xfId="0" applyNumberFormat="1" applyFont="1" applyBorder="1" applyAlignment="1">
      <alignment horizontal="center" vertical="top"/>
    </xf>
    <xf numFmtId="49" fontId="6" fillId="0" borderId="30" xfId="0" applyNumberFormat="1" applyFont="1" applyBorder="1" applyAlignment="1">
      <alignment horizontal="center" vertical="top"/>
    </xf>
    <xf numFmtId="0" fontId="4" fillId="0" borderId="24" xfId="0" applyFont="1" applyBorder="1" applyAlignment="1">
      <alignment horizontal="left" vertical="top"/>
    </xf>
    <xf numFmtId="0" fontId="4" fillId="0" borderId="26" xfId="0" applyFont="1" applyBorder="1" applyAlignment="1">
      <alignment horizontal="center" vertical="top" wrapText="1"/>
    </xf>
    <xf numFmtId="181" fontId="4" fillId="0" borderId="36" xfId="0" applyNumberFormat="1" applyFont="1" applyBorder="1" applyAlignment="1">
      <alignment horizontal="center" vertical="top"/>
    </xf>
    <xf numFmtId="49" fontId="6" fillId="0" borderId="36" xfId="0" applyNumberFormat="1" applyFont="1" applyBorder="1" applyAlignment="1">
      <alignment horizontal="center" vertical="top"/>
    </xf>
    <xf numFmtId="49" fontId="4" fillId="0" borderId="53" xfId="0" applyNumberFormat="1" applyFont="1" applyBorder="1" applyAlignment="1">
      <alignment horizontal="center" vertical="top"/>
    </xf>
    <xf numFmtId="49" fontId="18" fillId="35" borderId="52" xfId="0" applyNumberFormat="1" applyFont="1" applyFill="1" applyBorder="1" applyAlignment="1">
      <alignment horizontal="center" vertical="top"/>
    </xf>
    <xf numFmtId="0" fontId="6" fillId="35" borderId="18" xfId="0" applyFont="1" applyFill="1" applyBorder="1" applyAlignment="1">
      <alignment horizontal="left" vertical="top"/>
    </xf>
    <xf numFmtId="0" fontId="6" fillId="35" borderId="60" xfId="0" applyFont="1" applyFill="1" applyBorder="1" applyAlignment="1">
      <alignment vertical="top" wrapText="1"/>
    </xf>
    <xf numFmtId="0" fontId="6" fillId="35" borderId="26" xfId="0" applyFont="1" applyFill="1" applyBorder="1" applyAlignment="1">
      <alignment horizontal="center" vertical="top" wrapText="1"/>
    </xf>
    <xf numFmtId="181" fontId="6" fillId="35" borderId="36" xfId="0" applyNumberFormat="1" applyFont="1" applyFill="1" applyBorder="1" applyAlignment="1">
      <alignment horizontal="center" vertical="top"/>
    </xf>
    <xf numFmtId="49" fontId="6" fillId="35" borderId="36" xfId="0" applyNumberFormat="1" applyFont="1" applyFill="1" applyBorder="1" applyAlignment="1">
      <alignment horizontal="center" vertical="top"/>
    </xf>
    <xf numFmtId="49" fontId="6" fillId="35" borderId="53" xfId="0" applyNumberFormat="1" applyFont="1" applyFill="1" applyBorder="1" applyAlignment="1">
      <alignment horizontal="center" vertical="top"/>
    </xf>
    <xf numFmtId="0" fontId="6" fillId="0" borderId="65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top" wrapText="1"/>
    </xf>
    <xf numFmtId="181" fontId="6" fillId="0" borderId="17" xfId="0" applyNumberFormat="1" applyFont="1" applyBorder="1" applyAlignment="1">
      <alignment horizontal="center" vertical="top"/>
    </xf>
    <xf numFmtId="49" fontId="6" fillId="0" borderId="17" xfId="0" applyNumberFormat="1" applyFont="1" applyBorder="1" applyAlignment="1">
      <alignment horizontal="center" vertical="top"/>
    </xf>
    <xf numFmtId="49" fontId="6" fillId="0" borderId="46" xfId="0" applyNumberFormat="1" applyFont="1" applyBorder="1" applyAlignment="1">
      <alignment horizontal="center" vertical="top"/>
    </xf>
    <xf numFmtId="0" fontId="4" fillId="0" borderId="65" xfId="0" applyFont="1" applyBorder="1" applyAlignment="1">
      <alignment vertical="top" wrapText="1"/>
    </xf>
    <xf numFmtId="0" fontId="4" fillId="0" borderId="10" xfId="0" applyNumberFormat="1" applyFont="1" applyBorder="1" applyAlignment="1">
      <alignment horizontal="center" vertical="top"/>
    </xf>
    <xf numFmtId="181" fontId="4" fillId="0" borderId="17" xfId="0" applyNumberFormat="1" applyFont="1" applyBorder="1" applyAlignment="1">
      <alignment horizontal="center" vertical="top"/>
    </xf>
    <xf numFmtId="49" fontId="4" fillId="0" borderId="46" xfId="0" applyNumberFormat="1" applyFont="1" applyBorder="1" applyAlignment="1">
      <alignment horizontal="center" vertical="top"/>
    </xf>
    <xf numFmtId="0" fontId="6" fillId="35" borderId="19" xfId="0" applyNumberFormat="1" applyFont="1" applyFill="1" applyBorder="1" applyAlignment="1">
      <alignment horizontal="center" vertical="top" wrapText="1"/>
    </xf>
    <xf numFmtId="181" fontId="6" fillId="35" borderId="35" xfId="0" applyNumberFormat="1" applyFont="1" applyFill="1" applyBorder="1" applyAlignment="1">
      <alignment horizontal="center" vertical="top"/>
    </xf>
    <xf numFmtId="49" fontId="6" fillId="35" borderId="35" xfId="0" applyNumberFormat="1" applyFont="1" applyFill="1" applyBorder="1" applyAlignment="1">
      <alignment horizontal="center" vertical="top"/>
    </xf>
    <xf numFmtId="49" fontId="6" fillId="35" borderId="23" xfId="0" applyNumberFormat="1" applyFont="1" applyFill="1" applyBorder="1" applyAlignment="1">
      <alignment horizontal="center" vertical="top"/>
    </xf>
    <xf numFmtId="0" fontId="6" fillId="0" borderId="11" xfId="0" applyNumberFormat="1" applyFont="1" applyBorder="1" applyAlignment="1">
      <alignment horizontal="center" vertical="top" wrapText="1"/>
    </xf>
    <xf numFmtId="0" fontId="4" fillId="0" borderId="26" xfId="0" applyNumberFormat="1" applyFont="1" applyBorder="1" applyAlignment="1">
      <alignment horizontal="center" vertical="top" wrapText="1"/>
    </xf>
    <xf numFmtId="0" fontId="6" fillId="35" borderId="10" xfId="0" applyNumberFormat="1" applyFont="1" applyFill="1" applyBorder="1" applyAlignment="1">
      <alignment horizontal="center" vertical="top" wrapText="1"/>
    </xf>
    <xf numFmtId="0" fontId="6" fillId="35" borderId="43" xfId="0" applyNumberFormat="1" applyFont="1" applyFill="1" applyBorder="1" applyAlignment="1">
      <alignment horizontal="center" vertical="top" wrapText="1"/>
    </xf>
    <xf numFmtId="0" fontId="6" fillId="0" borderId="39" xfId="0" applyNumberFormat="1" applyFont="1" applyBorder="1" applyAlignment="1">
      <alignment horizontal="center" vertical="top" wrapText="1"/>
    </xf>
    <xf numFmtId="49" fontId="6" fillId="0" borderId="38" xfId="0" applyNumberFormat="1" applyFont="1" applyFill="1" applyBorder="1" applyAlignment="1">
      <alignment horizontal="center" vertical="top"/>
    </xf>
    <xf numFmtId="0" fontId="4" fillId="0" borderId="61" xfId="0" applyFont="1" applyBorder="1" applyAlignment="1">
      <alignment vertical="top" wrapText="1"/>
    </xf>
    <xf numFmtId="0" fontId="4" fillId="0" borderId="29" xfId="0" applyNumberFormat="1" applyFont="1" applyBorder="1" applyAlignment="1">
      <alignment horizontal="center" vertical="top" wrapText="1"/>
    </xf>
    <xf numFmtId="49" fontId="4" fillId="0" borderId="30" xfId="0" applyNumberFormat="1" applyFont="1" applyBorder="1" applyAlignment="1">
      <alignment horizontal="center" vertical="top"/>
    </xf>
    <xf numFmtId="0" fontId="6" fillId="0" borderId="19" xfId="0" applyNumberFormat="1" applyFont="1" applyBorder="1" applyAlignment="1">
      <alignment horizontal="center" vertical="top" wrapText="1"/>
    </xf>
    <xf numFmtId="0" fontId="4" fillId="0" borderId="21" xfId="0" applyFont="1" applyBorder="1" applyAlignment="1">
      <alignment horizontal="left" vertical="top"/>
    </xf>
    <xf numFmtId="0" fontId="4" fillId="0" borderId="43" xfId="0" applyNumberFormat="1" applyFont="1" applyBorder="1" applyAlignment="1">
      <alignment horizontal="center" vertical="top" wrapText="1"/>
    </xf>
    <xf numFmtId="181" fontId="4" fillId="0" borderId="44" xfId="0" applyNumberFormat="1" applyFont="1" applyBorder="1" applyAlignment="1">
      <alignment horizontal="center" vertical="top"/>
    </xf>
    <xf numFmtId="49" fontId="4" fillId="0" borderId="44" xfId="0" applyNumberFormat="1" applyFont="1" applyBorder="1" applyAlignment="1">
      <alignment horizontal="center" vertical="top"/>
    </xf>
    <xf numFmtId="49" fontId="4" fillId="0" borderId="52" xfId="0" applyNumberFormat="1" applyFont="1" applyBorder="1" applyAlignment="1">
      <alignment horizontal="center" vertical="top"/>
    </xf>
    <xf numFmtId="0" fontId="6" fillId="35" borderId="48" xfId="0" applyFont="1" applyFill="1" applyBorder="1" applyAlignment="1">
      <alignment vertical="top" wrapText="1"/>
    </xf>
    <xf numFmtId="49" fontId="4" fillId="0" borderId="31" xfId="0" applyNumberFormat="1" applyFont="1" applyBorder="1" applyAlignment="1">
      <alignment horizontal="center" vertical="top"/>
    </xf>
    <xf numFmtId="16" fontId="4" fillId="0" borderId="24" xfId="0" applyNumberFormat="1" applyFont="1" applyBorder="1" applyAlignment="1">
      <alignment horizontal="left" vertical="top"/>
    </xf>
    <xf numFmtId="49" fontId="4" fillId="0" borderId="36" xfId="0" applyNumberFormat="1" applyFont="1" applyBorder="1" applyAlignment="1">
      <alignment horizontal="center" vertical="top"/>
    </xf>
    <xf numFmtId="16" fontId="6" fillId="35" borderId="15" xfId="0" applyNumberFormat="1" applyFont="1" applyFill="1" applyBorder="1" applyAlignment="1">
      <alignment horizontal="left" vertical="top"/>
    </xf>
    <xf numFmtId="16" fontId="6" fillId="0" borderId="37" xfId="0" applyNumberFormat="1" applyFont="1" applyBorder="1" applyAlignment="1">
      <alignment horizontal="left" vertical="top"/>
    </xf>
    <xf numFmtId="16" fontId="6" fillId="0" borderId="27" xfId="0" applyNumberFormat="1" applyFont="1" applyBorder="1" applyAlignment="1">
      <alignment horizontal="left" vertical="top"/>
    </xf>
    <xf numFmtId="16" fontId="6" fillId="35" borderId="21" xfId="0" applyNumberFormat="1" applyFont="1" applyFill="1" applyBorder="1" applyAlignment="1">
      <alignment horizontal="left" vertical="top"/>
    </xf>
    <xf numFmtId="16" fontId="6" fillId="0" borderId="18" xfId="0" applyNumberFormat="1" applyFont="1" applyBorder="1" applyAlignment="1">
      <alignment horizontal="left" vertical="top"/>
    </xf>
    <xf numFmtId="0" fontId="4" fillId="34" borderId="21" xfId="0" applyFont="1" applyFill="1" applyBorder="1" applyAlignment="1">
      <alignment horizontal="left" vertical="top"/>
    </xf>
    <xf numFmtId="49" fontId="4" fillId="35" borderId="23" xfId="0" applyNumberFormat="1" applyFont="1" applyFill="1" applyBorder="1" applyAlignment="1">
      <alignment horizontal="center" vertical="top"/>
    </xf>
    <xf numFmtId="181" fontId="7" fillId="0" borderId="38" xfId="0" applyNumberFormat="1" applyFont="1" applyBorder="1" applyAlignment="1">
      <alignment horizontal="center" vertical="top"/>
    </xf>
    <xf numFmtId="0" fontId="4" fillId="0" borderId="31" xfId="0" applyFont="1" applyBorder="1" applyAlignment="1">
      <alignment horizontal="center" vertical="top"/>
    </xf>
    <xf numFmtId="0" fontId="1" fillId="0" borderId="58" xfId="0" applyFont="1" applyBorder="1" applyAlignment="1">
      <alignment vertical="top" wrapText="1"/>
    </xf>
    <xf numFmtId="0" fontId="4" fillId="0" borderId="43" xfId="0" applyFont="1" applyBorder="1" applyAlignment="1">
      <alignment horizontal="center" vertical="top" wrapText="1"/>
    </xf>
    <xf numFmtId="0" fontId="6" fillId="35" borderId="19" xfId="0" applyFont="1" applyFill="1" applyBorder="1" applyAlignment="1">
      <alignment horizontal="center" vertical="top" wrapText="1"/>
    </xf>
    <xf numFmtId="0" fontId="6" fillId="0" borderId="37" xfId="0" applyFont="1" applyFill="1" applyBorder="1" applyAlignment="1">
      <alignment horizontal="left" vertical="top"/>
    </xf>
    <xf numFmtId="0" fontId="6" fillId="0" borderId="39" xfId="0" applyFont="1" applyFill="1" applyBorder="1" applyAlignment="1">
      <alignment horizontal="center" vertical="top" wrapText="1"/>
    </xf>
    <xf numFmtId="181" fontId="6" fillId="0" borderId="38" xfId="0" applyNumberFormat="1" applyFont="1" applyFill="1" applyBorder="1" applyAlignment="1">
      <alignment horizontal="center" vertical="top"/>
    </xf>
    <xf numFmtId="49" fontId="6" fillId="0" borderId="64" xfId="0" applyNumberFormat="1" applyFont="1" applyFill="1" applyBorder="1" applyAlignment="1">
      <alignment horizontal="center" vertical="top"/>
    </xf>
    <xf numFmtId="49" fontId="6" fillId="0" borderId="31" xfId="0" applyNumberFormat="1" applyFont="1" applyFill="1" applyBorder="1" applyAlignment="1">
      <alignment horizontal="center" vertical="top"/>
    </xf>
    <xf numFmtId="16" fontId="4" fillId="0" borderId="21" xfId="0" applyNumberFormat="1" applyFont="1" applyBorder="1" applyAlignment="1">
      <alignment horizontal="left" vertical="top"/>
    </xf>
    <xf numFmtId="49" fontId="6" fillId="35" borderId="18" xfId="0" applyNumberFormat="1" applyFont="1" applyFill="1" applyBorder="1" applyAlignment="1">
      <alignment horizontal="left" vertical="top"/>
    </xf>
    <xf numFmtId="0" fontId="6" fillId="35" borderId="48" xfId="0" applyNumberFormat="1" applyFont="1" applyFill="1" applyBorder="1" applyAlignment="1">
      <alignment vertical="top" wrapText="1"/>
    </xf>
    <xf numFmtId="49" fontId="6" fillId="35" borderId="19" xfId="0" applyNumberFormat="1" applyFont="1" applyFill="1" applyBorder="1" applyAlignment="1">
      <alignment horizontal="center" vertical="top" wrapText="1"/>
    </xf>
    <xf numFmtId="49" fontId="4" fillId="0" borderId="21" xfId="0" applyNumberFormat="1" applyFont="1" applyBorder="1" applyAlignment="1">
      <alignment horizontal="left" vertical="top"/>
    </xf>
    <xf numFmtId="0" fontId="6" fillId="35" borderId="37" xfId="0" applyFont="1" applyFill="1" applyBorder="1" applyAlignment="1">
      <alignment horizontal="left" vertical="top"/>
    </xf>
    <xf numFmtId="0" fontId="6" fillId="0" borderId="15" xfId="0" applyFont="1" applyBorder="1" applyAlignment="1">
      <alignment horizontal="left" vertical="top"/>
    </xf>
    <xf numFmtId="0" fontId="4" fillId="0" borderId="15" xfId="0" applyFont="1" applyBorder="1" applyAlignment="1">
      <alignment horizontal="left" vertical="top"/>
    </xf>
    <xf numFmtId="49" fontId="6" fillId="35" borderId="23" xfId="0" applyNumberFormat="1" applyFont="1" applyFill="1" applyBorder="1" applyAlignment="1">
      <alignment horizontal="left" vertical="top"/>
    </xf>
    <xf numFmtId="0" fontId="4" fillId="0" borderId="61" xfId="0" applyFont="1" applyBorder="1" applyAlignment="1">
      <alignment horizontal="left" vertical="justify" wrapText="1"/>
    </xf>
    <xf numFmtId="0" fontId="1" fillId="0" borderId="60" xfId="0" applyFont="1" applyBorder="1" applyAlignment="1">
      <alignment horizontal="center" vertical="top" wrapText="1"/>
    </xf>
    <xf numFmtId="0" fontId="4" fillId="0" borderId="61" xfId="0" applyFont="1" applyBorder="1" applyAlignment="1">
      <alignment horizontal="left" vertical="top" wrapText="1"/>
    </xf>
    <xf numFmtId="181" fontId="6" fillId="35" borderId="48" xfId="0" applyNumberFormat="1" applyFont="1" applyFill="1" applyBorder="1" applyAlignment="1">
      <alignment horizontal="left" vertical="top" wrapText="1"/>
    </xf>
    <xf numFmtId="181" fontId="4" fillId="0" borderId="61" xfId="0" applyNumberFormat="1" applyFont="1" applyBorder="1" applyAlignment="1">
      <alignment horizontal="left" vertical="top" wrapText="1"/>
    </xf>
    <xf numFmtId="0" fontId="6" fillId="0" borderId="48" xfId="0" applyFont="1" applyBorder="1" applyAlignment="1">
      <alignment vertical="top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49" fontId="6" fillId="0" borderId="0" xfId="0" applyNumberFormat="1" applyFont="1" applyBorder="1" applyAlignment="1">
      <alignment horizontal="center" vertical="justify"/>
    </xf>
    <xf numFmtId="49" fontId="1" fillId="0" borderId="0" xfId="0" applyNumberFormat="1" applyFont="1" applyBorder="1" applyAlignment="1">
      <alignment vertical="center"/>
    </xf>
    <xf numFmtId="180" fontId="1" fillId="0" borderId="0" xfId="0" applyNumberFormat="1" applyFont="1" applyBorder="1" applyAlignment="1">
      <alignment horizontal="right" vertical="center"/>
    </xf>
    <xf numFmtId="0" fontId="0" fillId="0" borderId="0" xfId="0" applyFont="1" applyFill="1" applyAlignment="1">
      <alignment/>
    </xf>
    <xf numFmtId="180" fontId="2" fillId="0" borderId="0" xfId="0" applyNumberFormat="1" applyFont="1" applyAlignment="1">
      <alignment/>
    </xf>
    <xf numFmtId="187" fontId="1" fillId="0" borderId="42" xfId="0" applyNumberFormat="1" applyFont="1" applyBorder="1" applyAlignment="1">
      <alignment horizontal="right" vertical="center"/>
    </xf>
    <xf numFmtId="187" fontId="4" fillId="0" borderId="66" xfId="0" applyNumberFormat="1" applyFont="1" applyBorder="1" applyAlignment="1">
      <alignment horizontal="right" vertical="justify"/>
    </xf>
    <xf numFmtId="187" fontId="4" fillId="0" borderId="67" xfId="0" applyNumberFormat="1" applyFont="1" applyBorder="1" applyAlignment="1">
      <alignment horizontal="right" vertical="justify"/>
    </xf>
    <xf numFmtId="187" fontId="6" fillId="35" borderId="50" xfId="0" applyNumberFormat="1" applyFont="1" applyFill="1" applyBorder="1" applyAlignment="1">
      <alignment horizontal="right" vertical="justify"/>
    </xf>
    <xf numFmtId="187" fontId="4" fillId="0" borderId="42" xfId="0" applyNumberFormat="1" applyFont="1" applyBorder="1" applyAlignment="1">
      <alignment horizontal="right" vertical="top"/>
    </xf>
    <xf numFmtId="187" fontId="6" fillId="35" borderId="68" xfId="0" applyNumberFormat="1" applyFont="1" applyFill="1" applyBorder="1" applyAlignment="1">
      <alignment horizontal="right" vertical="top"/>
    </xf>
    <xf numFmtId="187" fontId="6" fillId="0" borderId="69" xfId="0" applyNumberFormat="1" applyFont="1" applyBorder="1" applyAlignment="1">
      <alignment horizontal="right" vertical="top"/>
    </xf>
    <xf numFmtId="187" fontId="6" fillId="35" borderId="67" xfId="0" applyNumberFormat="1" applyFont="1" applyFill="1" applyBorder="1" applyAlignment="1">
      <alignment horizontal="right" vertical="top"/>
    </xf>
    <xf numFmtId="187" fontId="6" fillId="0" borderId="50" xfId="0" applyNumberFormat="1" applyFont="1" applyBorder="1" applyAlignment="1">
      <alignment horizontal="right" vertical="top"/>
    </xf>
    <xf numFmtId="187" fontId="6" fillId="0" borderId="70" xfId="0" applyNumberFormat="1" applyFont="1" applyBorder="1" applyAlignment="1">
      <alignment horizontal="right" vertical="top"/>
    </xf>
    <xf numFmtId="187" fontId="1" fillId="0" borderId="54" xfId="0" applyNumberFormat="1" applyFont="1" applyBorder="1" applyAlignment="1">
      <alignment horizontal="right" vertical="top"/>
    </xf>
    <xf numFmtId="187" fontId="4" fillId="0" borderId="66" xfId="0" applyNumberFormat="1" applyFont="1" applyBorder="1" applyAlignment="1">
      <alignment horizontal="right" vertical="top"/>
    </xf>
    <xf numFmtId="187" fontId="4" fillId="0" borderId="54" xfId="0" applyNumberFormat="1" applyFont="1" applyBorder="1" applyAlignment="1">
      <alignment horizontal="right" vertical="top"/>
    </xf>
    <xf numFmtId="187" fontId="6" fillId="35" borderId="54" xfId="0" applyNumberFormat="1" applyFont="1" applyFill="1" applyBorder="1" applyAlignment="1">
      <alignment horizontal="right" vertical="top"/>
    </xf>
    <xf numFmtId="187" fontId="6" fillId="0" borderId="68" xfId="0" applyNumberFormat="1" applyFont="1" applyBorder="1" applyAlignment="1">
      <alignment horizontal="right" vertical="top"/>
    </xf>
    <xf numFmtId="187" fontId="6" fillId="34" borderId="50" xfId="0" applyNumberFormat="1" applyFont="1" applyFill="1" applyBorder="1" applyAlignment="1">
      <alignment horizontal="right" vertical="top"/>
    </xf>
    <xf numFmtId="187" fontId="4" fillId="34" borderId="68" xfId="0" applyNumberFormat="1" applyFont="1" applyFill="1" applyBorder="1" applyAlignment="1">
      <alignment horizontal="right" vertical="top"/>
    </xf>
    <xf numFmtId="187" fontId="6" fillId="35" borderId="50" xfId="0" applyNumberFormat="1" applyFont="1" applyFill="1" applyBorder="1" applyAlignment="1">
      <alignment horizontal="right" vertical="top"/>
    </xf>
    <xf numFmtId="187" fontId="6" fillId="34" borderId="69" xfId="0" applyNumberFormat="1" applyFont="1" applyFill="1" applyBorder="1" applyAlignment="1">
      <alignment horizontal="right" vertical="top"/>
    </xf>
    <xf numFmtId="187" fontId="4" fillId="34" borderId="66" xfId="0" applyNumberFormat="1" applyFont="1" applyFill="1" applyBorder="1" applyAlignment="1">
      <alignment horizontal="right" vertical="top"/>
    </xf>
    <xf numFmtId="187" fontId="6" fillId="34" borderId="70" xfId="0" applyNumberFormat="1" applyFont="1" applyFill="1" applyBorder="1" applyAlignment="1">
      <alignment horizontal="right" vertical="top"/>
    </xf>
    <xf numFmtId="187" fontId="4" fillId="34" borderId="67" xfId="0" applyNumberFormat="1" applyFont="1" applyFill="1" applyBorder="1" applyAlignment="1">
      <alignment horizontal="right" vertical="top"/>
    </xf>
    <xf numFmtId="187" fontId="4" fillId="34" borderId="54" xfId="0" applyNumberFormat="1" applyFont="1" applyFill="1" applyBorder="1" applyAlignment="1">
      <alignment horizontal="right" vertical="top"/>
    </xf>
    <xf numFmtId="187" fontId="1" fillId="0" borderId="66" xfId="0" applyNumberFormat="1" applyFont="1" applyBorder="1" applyAlignment="1">
      <alignment horizontal="right" vertical="center"/>
    </xf>
    <xf numFmtId="0" fontId="6" fillId="0" borderId="24" xfId="0" applyFont="1" applyBorder="1" applyAlignment="1">
      <alignment horizontal="left" vertical="top"/>
    </xf>
    <xf numFmtId="0" fontId="6" fillId="35" borderId="56" xfId="0" applyFont="1" applyFill="1" applyBorder="1" applyAlignment="1">
      <alignment horizontal="left" vertical="top"/>
    </xf>
    <xf numFmtId="16" fontId="6" fillId="0" borderId="49" xfId="0" applyNumberFormat="1" applyFont="1" applyBorder="1" applyAlignment="1">
      <alignment horizontal="left" vertical="top"/>
    </xf>
    <xf numFmtId="180" fontId="6" fillId="35" borderId="67" xfId="0" applyNumberFormat="1" applyFont="1" applyFill="1" applyBorder="1" applyAlignment="1">
      <alignment horizontal="right" vertical="top"/>
    </xf>
    <xf numFmtId="180" fontId="6" fillId="0" borderId="70" xfId="0" applyNumberFormat="1" applyFont="1" applyBorder="1" applyAlignment="1">
      <alignment horizontal="right" vertical="top"/>
    </xf>
    <xf numFmtId="0" fontId="6" fillId="35" borderId="65" xfId="0" applyFont="1" applyFill="1" applyBorder="1" applyAlignment="1">
      <alignment horizontal="left" vertical="top" wrapText="1"/>
    </xf>
    <xf numFmtId="0" fontId="4" fillId="0" borderId="71" xfId="0" applyFont="1" applyBorder="1" applyAlignment="1">
      <alignment horizontal="left" vertical="top"/>
    </xf>
    <xf numFmtId="0" fontId="6" fillId="0" borderId="72" xfId="0" applyFont="1" applyBorder="1" applyAlignment="1">
      <alignment vertical="top" wrapText="1"/>
    </xf>
    <xf numFmtId="0" fontId="4" fillId="0" borderId="10" xfId="0" applyNumberFormat="1" applyFont="1" applyBorder="1" applyAlignment="1">
      <alignment horizontal="center" vertical="top" wrapText="1"/>
    </xf>
    <xf numFmtId="0" fontId="6" fillId="0" borderId="20" xfId="0" applyFont="1" applyBorder="1" applyAlignment="1">
      <alignment vertical="center"/>
    </xf>
    <xf numFmtId="0" fontId="6" fillId="0" borderId="26" xfId="0" applyNumberFormat="1" applyFont="1" applyBorder="1" applyAlignment="1">
      <alignment horizontal="center" vertical="top" wrapText="1"/>
    </xf>
    <xf numFmtId="181" fontId="6" fillId="0" borderId="36" xfId="0" applyNumberFormat="1" applyFont="1" applyBorder="1" applyAlignment="1">
      <alignment horizontal="center" vertical="top"/>
    </xf>
    <xf numFmtId="49" fontId="6" fillId="0" borderId="53" xfId="0" applyNumberFormat="1" applyFont="1" applyBorder="1" applyAlignment="1">
      <alignment horizontal="center" vertical="top"/>
    </xf>
    <xf numFmtId="187" fontId="6" fillId="34" borderId="54" xfId="0" applyNumberFormat="1" applyFont="1" applyFill="1" applyBorder="1" applyAlignment="1">
      <alignment horizontal="right" vertical="top"/>
    </xf>
    <xf numFmtId="187" fontId="6" fillId="34" borderId="68" xfId="0" applyNumberFormat="1" applyFont="1" applyFill="1" applyBorder="1" applyAlignment="1">
      <alignment horizontal="right" vertical="top"/>
    </xf>
    <xf numFmtId="0" fontId="4" fillId="0" borderId="65" xfId="0" applyFont="1" applyBorder="1" applyAlignment="1">
      <alignment horizontal="left" vertical="top"/>
    </xf>
    <xf numFmtId="187" fontId="6" fillId="0" borderId="70" xfId="0" applyNumberFormat="1" applyFont="1" applyBorder="1" applyAlignment="1">
      <alignment horizontal="right" vertical="justify"/>
    </xf>
    <xf numFmtId="0" fontId="0" fillId="0" borderId="0" xfId="0" applyFont="1" applyAlignment="1">
      <alignment vertical="center"/>
    </xf>
    <xf numFmtId="0" fontId="2" fillId="0" borderId="51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6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73" xfId="0" applyBorder="1" applyAlignment="1">
      <alignment horizontal="center"/>
    </xf>
    <xf numFmtId="0" fontId="0" fillId="0" borderId="66" xfId="0" applyBorder="1" applyAlignment="1">
      <alignment horizontal="center"/>
    </xf>
    <xf numFmtId="0" fontId="0" fillId="0" borderId="57" xfId="0" applyBorder="1" applyAlignment="1">
      <alignment wrapText="1"/>
    </xf>
    <xf numFmtId="0" fontId="0" fillId="0" borderId="60" xfId="0" applyBorder="1" applyAlignment="1">
      <alignment wrapText="1"/>
    </xf>
    <xf numFmtId="0" fontId="6" fillId="0" borderId="57" xfId="0" applyFont="1" applyBorder="1" applyAlignment="1">
      <alignment horizontal="center" wrapText="1"/>
    </xf>
    <xf numFmtId="0" fontId="6" fillId="0" borderId="72" xfId="0" applyFont="1" applyBorder="1" applyAlignment="1">
      <alignment/>
    </xf>
    <xf numFmtId="0" fontId="6" fillId="0" borderId="57" xfId="0" applyFont="1" applyBorder="1" applyAlignment="1">
      <alignment horizontal="left"/>
    </xf>
    <xf numFmtId="0" fontId="6" fillId="0" borderId="72" xfId="0" applyFont="1" applyBorder="1" applyAlignment="1">
      <alignment horizontal="left"/>
    </xf>
    <xf numFmtId="0" fontId="6" fillId="0" borderId="57" xfId="0" applyFont="1" applyBorder="1" applyAlignment="1">
      <alignment horizontal="center"/>
    </xf>
    <xf numFmtId="0" fontId="6" fillId="0" borderId="72" xfId="0" applyFont="1" applyBorder="1" applyAlignment="1">
      <alignment horizontal="center"/>
    </xf>
    <xf numFmtId="0" fontId="6" fillId="0" borderId="57" xfId="0" applyFont="1" applyBorder="1" applyAlignment="1">
      <alignment horizontal="center" vertical="center"/>
    </xf>
    <xf numFmtId="0" fontId="6" fillId="0" borderId="72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6" fillId="0" borderId="57" xfId="0" applyFont="1" applyBorder="1" applyAlignment="1">
      <alignment horizontal="left" vertical="center"/>
    </xf>
    <xf numFmtId="0" fontId="6" fillId="0" borderId="72" xfId="0" applyFont="1" applyBorder="1" applyAlignment="1">
      <alignment horizontal="left" vertical="center"/>
    </xf>
    <xf numFmtId="0" fontId="6" fillId="0" borderId="40" xfId="0" applyFont="1" applyBorder="1" applyAlignment="1">
      <alignment horizontal="center" vertical="center"/>
    </xf>
    <xf numFmtId="0" fontId="6" fillId="0" borderId="71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 wrapText="1"/>
    </xf>
    <xf numFmtId="0" fontId="6" fillId="0" borderId="74" xfId="0" applyFont="1" applyBorder="1" applyAlignment="1">
      <alignment vertical="center"/>
    </xf>
    <xf numFmtId="0" fontId="6" fillId="0" borderId="42" xfId="0" applyFont="1" applyBorder="1" applyAlignment="1">
      <alignment horizontal="center" vertical="center" wrapText="1"/>
    </xf>
    <xf numFmtId="0" fontId="6" fillId="0" borderId="75" xfId="0" applyFont="1" applyBorder="1" applyAlignment="1">
      <alignment vertical="center"/>
    </xf>
    <xf numFmtId="0" fontId="6" fillId="0" borderId="57" xfId="0" applyFont="1" applyBorder="1" applyAlignment="1">
      <alignment horizontal="center" vertical="center" wrapText="1"/>
    </xf>
    <xf numFmtId="0" fontId="6" fillId="0" borderId="72" xfId="0" applyFont="1" applyBorder="1" applyAlignment="1">
      <alignment vertic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08"/>
  <sheetViews>
    <sheetView zoomScale="75" zoomScaleNormal="75" zoomScalePageLayoutView="0" workbookViewId="0" topLeftCell="A1">
      <selection activeCell="G104" sqref="G104"/>
    </sheetView>
  </sheetViews>
  <sheetFormatPr defaultColWidth="9.140625" defaultRowHeight="12.75"/>
  <cols>
    <col min="1" max="1" width="1.8515625" style="0" customWidth="1"/>
    <col min="2" max="2" width="57.8515625" style="0" customWidth="1"/>
    <col min="3" max="6" width="12.421875" style="0" customWidth="1"/>
    <col min="7" max="8" width="11.8515625" style="0" customWidth="1"/>
    <col min="9" max="9" width="10.8515625" style="0" customWidth="1"/>
  </cols>
  <sheetData>
    <row r="1" ht="15.75">
      <c r="B1" s="1" t="s">
        <v>49</v>
      </c>
    </row>
    <row r="2" ht="12.75">
      <c r="B2" s="2"/>
    </row>
    <row r="3" spans="2:9" ht="12.75">
      <c r="B3" s="3"/>
      <c r="C3" s="560">
        <v>2014</v>
      </c>
      <c r="D3" s="561"/>
      <c r="E3" s="561"/>
      <c r="F3" s="562"/>
      <c r="G3" s="563">
        <v>2015</v>
      </c>
      <c r="H3" s="560"/>
      <c r="I3" s="182"/>
    </row>
    <row r="4" spans="2:9" ht="25.5">
      <c r="B4" s="4"/>
      <c r="C4" s="5" t="s">
        <v>50</v>
      </c>
      <c r="D4" s="8" t="s">
        <v>51</v>
      </c>
      <c r="E4" s="95" t="s">
        <v>77</v>
      </c>
      <c r="F4" s="6" t="s">
        <v>0</v>
      </c>
      <c r="G4" s="7" t="s">
        <v>160</v>
      </c>
      <c r="H4" s="8" t="s">
        <v>93</v>
      </c>
      <c r="I4" s="190" t="s">
        <v>159</v>
      </c>
    </row>
    <row r="5" spans="2:9" ht="16.5">
      <c r="B5" s="9" t="s">
        <v>1</v>
      </c>
      <c r="C5" s="10">
        <f>C6+C49+C51</f>
        <v>25586.300000000003</v>
      </c>
      <c r="D5" s="10">
        <f>D6+D49+D51</f>
        <v>24892.200000000004</v>
      </c>
      <c r="E5" s="10">
        <f>E6+E49+E51</f>
        <v>21358.200000000004</v>
      </c>
      <c r="F5" s="11">
        <f>ROUND(C5/C97*100,1)</f>
        <v>21.4</v>
      </c>
      <c r="G5" s="12">
        <f>G6+G49+G51</f>
        <v>29414.6</v>
      </c>
      <c r="H5" s="186">
        <f>H6+H49+H51</f>
        <v>27691.6</v>
      </c>
      <c r="I5" s="191">
        <f>ROUND(G5/122689*100,1)</f>
        <v>24</v>
      </c>
    </row>
    <row r="6" spans="2:9" ht="16.5">
      <c r="B6" s="13" t="s">
        <v>2</v>
      </c>
      <c r="C6" s="67">
        <f>C7+C23</f>
        <v>23364.300000000003</v>
      </c>
      <c r="D6" s="67">
        <f>D7+D23</f>
        <v>22990.200000000004</v>
      </c>
      <c r="E6" s="67">
        <f>E7+E23</f>
        <v>21358.200000000004</v>
      </c>
      <c r="F6" s="15">
        <f>ROUND(C6/C97*100,1)</f>
        <v>19.5</v>
      </c>
      <c r="G6" s="14">
        <f>G7+G23</f>
        <v>26811.6</v>
      </c>
      <c r="H6" s="67">
        <f>H7+H23</f>
        <v>26811.6</v>
      </c>
      <c r="I6" s="192">
        <f>ROUND(H6/G97*100,0)</f>
        <v>22</v>
      </c>
    </row>
    <row r="7" spans="2:9" ht="16.5">
      <c r="B7" s="16" t="s">
        <v>3</v>
      </c>
      <c r="C7" s="68">
        <f>SUM(C8:C22)</f>
        <v>4227.799999999999</v>
      </c>
      <c r="D7" s="68">
        <f>SUM(D8:D22)</f>
        <v>4147.9</v>
      </c>
      <c r="E7" s="68">
        <f>SUM(E8:E22)</f>
        <v>4127.4</v>
      </c>
      <c r="F7" s="18"/>
      <c r="G7" s="17">
        <f>SUM(G8:G22)</f>
        <v>4554.7</v>
      </c>
      <c r="H7" s="68">
        <f>SUM(H8:H22)</f>
        <v>4554.7</v>
      </c>
      <c r="I7" s="193">
        <f>ROUND(G7/G97*100,0)</f>
        <v>4</v>
      </c>
    </row>
    <row r="8" spans="2:9" ht="15.75">
      <c r="B8" s="20" t="s">
        <v>4</v>
      </c>
      <c r="C8" s="35">
        <v>833.8</v>
      </c>
      <c r="D8" s="81">
        <v>833.8</v>
      </c>
      <c r="E8" s="56">
        <v>833.8</v>
      </c>
      <c r="F8" s="22"/>
      <c r="G8" s="21">
        <v>888.1</v>
      </c>
      <c r="H8" s="35">
        <v>888.1</v>
      </c>
      <c r="I8" s="19"/>
    </row>
    <row r="9" spans="2:9" ht="15.75">
      <c r="B9" s="20" t="s">
        <v>5</v>
      </c>
      <c r="C9" s="35">
        <v>700.4</v>
      </c>
      <c r="D9" s="81">
        <v>700.4</v>
      </c>
      <c r="E9" s="56">
        <v>700.4</v>
      </c>
      <c r="F9" s="22"/>
      <c r="G9" s="21">
        <v>746.1</v>
      </c>
      <c r="H9" s="35">
        <v>746.1</v>
      </c>
      <c r="I9" s="19"/>
    </row>
    <row r="10" spans="2:9" ht="15.75">
      <c r="B10" s="20" t="s">
        <v>6</v>
      </c>
      <c r="C10" s="35">
        <v>1494.9</v>
      </c>
      <c r="D10" s="81">
        <v>1494.9</v>
      </c>
      <c r="E10" s="56">
        <v>1494.9</v>
      </c>
      <c r="F10" s="22"/>
      <c r="G10" s="23">
        <v>1527.6</v>
      </c>
      <c r="H10" s="35">
        <v>1527.6</v>
      </c>
      <c r="I10" s="19"/>
    </row>
    <row r="11" spans="2:9" ht="15.75">
      <c r="B11" s="24" t="s">
        <v>7</v>
      </c>
      <c r="C11" s="35">
        <v>210.5</v>
      </c>
      <c r="D11" s="81">
        <v>192</v>
      </c>
      <c r="E11" s="56">
        <v>210.5</v>
      </c>
      <c r="F11" s="22"/>
      <c r="G11" s="21">
        <v>229.1</v>
      </c>
      <c r="H11" s="35">
        <v>229.1</v>
      </c>
      <c r="I11" s="19"/>
    </row>
    <row r="12" spans="2:9" ht="15.75">
      <c r="B12" s="24" t="s">
        <v>8</v>
      </c>
      <c r="C12" s="35">
        <v>196.9</v>
      </c>
      <c r="D12" s="81">
        <v>196.9</v>
      </c>
      <c r="E12" s="56">
        <v>196.9</v>
      </c>
      <c r="F12" s="22"/>
      <c r="G12" s="21">
        <v>214.7</v>
      </c>
      <c r="H12" s="35">
        <v>214.7</v>
      </c>
      <c r="I12" s="19"/>
    </row>
    <row r="13" spans="2:9" ht="15.75">
      <c r="B13" s="24" t="s">
        <v>9</v>
      </c>
      <c r="C13" s="35">
        <v>451.7</v>
      </c>
      <c r="D13" s="81">
        <v>446</v>
      </c>
      <c r="E13" s="56">
        <v>451.7</v>
      </c>
      <c r="F13" s="22"/>
      <c r="G13" s="21">
        <v>460.8</v>
      </c>
      <c r="H13" s="35">
        <v>460.8</v>
      </c>
      <c r="I13" s="194"/>
    </row>
    <row r="14" spans="2:9" ht="15.75">
      <c r="B14" s="24" t="s">
        <v>10</v>
      </c>
      <c r="C14" s="35">
        <v>239.2</v>
      </c>
      <c r="D14" s="81">
        <v>239.2</v>
      </c>
      <c r="E14" s="56">
        <v>239.2</v>
      </c>
      <c r="F14" s="22"/>
      <c r="G14" s="178">
        <v>264.6</v>
      </c>
      <c r="H14" s="187">
        <v>264.6</v>
      </c>
      <c r="I14" s="195"/>
    </row>
    <row r="15" spans="2:9" ht="15">
      <c r="B15" s="25" t="s">
        <v>19</v>
      </c>
      <c r="C15" s="35">
        <v>43.3</v>
      </c>
      <c r="D15" s="91">
        <v>32</v>
      </c>
      <c r="E15" s="56"/>
      <c r="F15" s="22"/>
      <c r="G15" s="26">
        <v>30.7</v>
      </c>
      <c r="H15" s="76">
        <v>30.7</v>
      </c>
      <c r="I15" s="19"/>
    </row>
    <row r="16" spans="2:9" ht="15">
      <c r="B16" s="25" t="s">
        <v>91</v>
      </c>
      <c r="C16" s="35">
        <v>0</v>
      </c>
      <c r="D16" s="91">
        <v>0</v>
      </c>
      <c r="E16" s="56"/>
      <c r="F16" s="22"/>
      <c r="G16" s="26">
        <v>135</v>
      </c>
      <c r="H16" s="76">
        <v>135</v>
      </c>
      <c r="I16" s="19"/>
    </row>
    <row r="17" spans="2:9" ht="15.75" customHeight="1">
      <c r="B17" s="20" t="s">
        <v>63</v>
      </c>
      <c r="C17" s="35">
        <v>0</v>
      </c>
      <c r="D17" s="91">
        <v>0</v>
      </c>
      <c r="E17" s="56"/>
      <c r="F17" s="22"/>
      <c r="G17" s="26">
        <v>52</v>
      </c>
      <c r="H17" s="76">
        <v>52</v>
      </c>
      <c r="I17" s="19"/>
    </row>
    <row r="18" spans="2:9" ht="15">
      <c r="B18" s="25" t="s">
        <v>83</v>
      </c>
      <c r="C18" s="35">
        <v>20.7</v>
      </c>
      <c r="D18" s="81"/>
      <c r="E18" s="56"/>
      <c r="F18" s="22"/>
      <c r="G18" s="26">
        <v>0</v>
      </c>
      <c r="H18" s="76">
        <v>0</v>
      </c>
      <c r="I18" s="19"/>
    </row>
    <row r="19" spans="2:9" ht="15.75">
      <c r="B19" s="20" t="s">
        <v>84</v>
      </c>
      <c r="C19" s="35">
        <v>0</v>
      </c>
      <c r="D19" s="81"/>
      <c r="E19" s="56"/>
      <c r="F19" s="22"/>
      <c r="G19" s="26">
        <v>0</v>
      </c>
      <c r="H19" s="76">
        <v>0</v>
      </c>
      <c r="I19" s="19"/>
    </row>
    <row r="20" spans="2:9" ht="15.75">
      <c r="B20" s="20" t="s">
        <v>87</v>
      </c>
      <c r="C20" s="35">
        <v>23.7</v>
      </c>
      <c r="D20" s="81"/>
      <c r="E20" s="56"/>
      <c r="F20" s="22"/>
      <c r="G20" s="26">
        <v>5</v>
      </c>
      <c r="H20" s="76">
        <v>5</v>
      </c>
      <c r="I20" s="19"/>
    </row>
    <row r="21" spans="2:9" ht="15">
      <c r="B21" s="25" t="s">
        <v>85</v>
      </c>
      <c r="C21" s="35">
        <v>1</v>
      </c>
      <c r="D21" s="81">
        <v>1</v>
      </c>
      <c r="E21" s="56"/>
      <c r="F21" s="22"/>
      <c r="G21" s="26">
        <v>1</v>
      </c>
      <c r="H21" s="76">
        <v>1</v>
      </c>
      <c r="I21" s="19"/>
    </row>
    <row r="22" spans="2:9" ht="15">
      <c r="B22" s="25" t="s">
        <v>86</v>
      </c>
      <c r="C22" s="35">
        <v>11.7</v>
      </c>
      <c r="D22" s="91">
        <v>11.7</v>
      </c>
      <c r="E22" s="56"/>
      <c r="F22" s="22"/>
      <c r="G22" s="26">
        <v>0</v>
      </c>
      <c r="H22" s="76">
        <v>0</v>
      </c>
      <c r="I22" s="19"/>
    </row>
    <row r="23" spans="2:11" s="30" customFormat="1" ht="16.5">
      <c r="B23" s="27" t="s">
        <v>11</v>
      </c>
      <c r="C23" s="69">
        <f>SUM(C24:C46)</f>
        <v>19136.500000000004</v>
      </c>
      <c r="D23" s="82">
        <f>SUM(D24:D46)</f>
        <v>18842.300000000003</v>
      </c>
      <c r="E23" s="82">
        <f>SUM(E24:E46)</f>
        <v>17230.800000000003</v>
      </c>
      <c r="F23" s="29"/>
      <c r="G23" s="28">
        <f>SUM(G24:G46)</f>
        <v>22256.899999999998</v>
      </c>
      <c r="H23" s="69">
        <f>SUM(H24:H46)</f>
        <v>22256.899999999998</v>
      </c>
      <c r="I23" s="196">
        <f>SUM(I24:I48)</f>
        <v>0</v>
      </c>
      <c r="K23" s="31"/>
    </row>
    <row r="24" spans="2:11" ht="15.75">
      <c r="B24" s="20" t="s">
        <v>12</v>
      </c>
      <c r="C24" s="35">
        <v>833.8</v>
      </c>
      <c r="D24" s="81">
        <v>833.8</v>
      </c>
      <c r="E24" s="56">
        <v>833.8</v>
      </c>
      <c r="F24" s="22"/>
      <c r="G24" s="21">
        <v>888.1</v>
      </c>
      <c r="H24" s="35">
        <v>888.1</v>
      </c>
      <c r="I24" s="19"/>
      <c r="K24" s="31"/>
    </row>
    <row r="25" spans="2:11" ht="15.75">
      <c r="B25" s="20" t="s">
        <v>13</v>
      </c>
      <c r="C25" s="35">
        <v>12040.1</v>
      </c>
      <c r="D25" s="81">
        <v>12040.1</v>
      </c>
      <c r="E25" s="56">
        <v>12040.1</v>
      </c>
      <c r="F25" s="22"/>
      <c r="G25" s="21">
        <v>13210.4</v>
      </c>
      <c r="H25" s="35">
        <v>13210.4</v>
      </c>
      <c r="I25" s="19"/>
      <c r="K25" s="31"/>
    </row>
    <row r="26" spans="2:11" ht="15.75">
      <c r="B26" s="20" t="s">
        <v>14</v>
      </c>
      <c r="C26" s="35">
        <v>0</v>
      </c>
      <c r="D26" s="81">
        <v>0</v>
      </c>
      <c r="E26" s="56">
        <v>100</v>
      </c>
      <c r="F26" s="22"/>
      <c r="G26" s="21"/>
      <c r="H26" s="35"/>
      <c r="I26" s="19"/>
      <c r="K26" s="32"/>
    </row>
    <row r="27" spans="2:9" ht="18.75" customHeight="1">
      <c r="B27" s="24" t="s">
        <v>15</v>
      </c>
      <c r="C27" s="35">
        <v>210.5</v>
      </c>
      <c r="D27" s="81">
        <v>210.5</v>
      </c>
      <c r="E27" s="56">
        <v>210.5</v>
      </c>
      <c r="F27" s="22"/>
      <c r="G27" s="21">
        <v>229.1</v>
      </c>
      <c r="H27" s="35">
        <v>229.1</v>
      </c>
      <c r="I27" s="19"/>
    </row>
    <row r="28" spans="2:9" ht="18.75" customHeight="1">
      <c r="B28" s="24" t="s">
        <v>16</v>
      </c>
      <c r="C28" s="35">
        <v>3605.8</v>
      </c>
      <c r="D28" s="81">
        <v>3540</v>
      </c>
      <c r="E28" s="56">
        <v>3605.8</v>
      </c>
      <c r="F28" s="22"/>
      <c r="G28" s="21">
        <v>3968.2</v>
      </c>
      <c r="H28" s="35">
        <v>3968.2</v>
      </c>
      <c r="I28" s="19"/>
    </row>
    <row r="29" spans="2:9" ht="18.75" customHeight="1">
      <c r="B29" s="24" t="s">
        <v>17</v>
      </c>
      <c r="C29" s="35">
        <v>0</v>
      </c>
      <c r="D29" s="81">
        <v>0</v>
      </c>
      <c r="E29" s="56">
        <v>30.2</v>
      </c>
      <c r="F29" s="22"/>
      <c r="G29" s="21"/>
      <c r="H29" s="35"/>
      <c r="I29" s="19"/>
    </row>
    <row r="30" spans="2:9" ht="18.75" customHeight="1">
      <c r="B30" s="24" t="s">
        <v>18</v>
      </c>
      <c r="C30" s="35">
        <v>0.4</v>
      </c>
      <c r="D30" s="81">
        <v>0.4</v>
      </c>
      <c r="E30" s="56">
        <v>0.4</v>
      </c>
      <c r="F30" s="22"/>
      <c r="G30" s="21">
        <v>0.8</v>
      </c>
      <c r="H30" s="35">
        <v>0.8</v>
      </c>
      <c r="I30" s="19"/>
    </row>
    <row r="31" spans="2:9" ht="14.25" customHeight="1">
      <c r="B31" s="20" t="s">
        <v>81</v>
      </c>
      <c r="C31" s="70">
        <v>187.9</v>
      </c>
      <c r="D31" s="83">
        <v>108</v>
      </c>
      <c r="E31" s="57"/>
      <c r="F31" s="22"/>
      <c r="G31" s="175">
        <v>108.8</v>
      </c>
      <c r="H31" s="35">
        <v>108.8</v>
      </c>
      <c r="I31" s="197"/>
    </row>
    <row r="32" spans="2:9" ht="14.25" customHeight="1">
      <c r="B32" s="20" t="s">
        <v>82</v>
      </c>
      <c r="C32" s="70">
        <v>12</v>
      </c>
      <c r="D32" s="83">
        <v>10</v>
      </c>
      <c r="E32" s="57"/>
      <c r="F32" s="22"/>
      <c r="G32" s="21">
        <v>11.4</v>
      </c>
      <c r="H32" s="35">
        <v>11.4</v>
      </c>
      <c r="I32" s="197"/>
    </row>
    <row r="33" spans="2:9" ht="13.5" customHeight="1">
      <c r="B33" s="20" t="s">
        <v>94</v>
      </c>
      <c r="C33" s="70">
        <v>52.2</v>
      </c>
      <c r="D33" s="83">
        <v>48</v>
      </c>
      <c r="E33" s="57"/>
      <c r="F33" s="22"/>
      <c r="G33" s="176">
        <v>54.8</v>
      </c>
      <c r="H33" s="76">
        <v>54.8</v>
      </c>
      <c r="I33" s="197"/>
    </row>
    <row r="34" spans="2:9" ht="15.75" customHeight="1">
      <c r="B34" s="20" t="s">
        <v>91</v>
      </c>
      <c r="C34" s="70">
        <v>264.2</v>
      </c>
      <c r="D34" s="83">
        <v>127</v>
      </c>
      <c r="E34" s="57"/>
      <c r="F34" s="22"/>
      <c r="G34" s="21">
        <v>106.1</v>
      </c>
      <c r="H34" s="35">
        <v>106.1</v>
      </c>
      <c r="I34" s="197"/>
    </row>
    <row r="35" spans="2:9" ht="15.75" customHeight="1">
      <c r="B35" s="20" t="s">
        <v>62</v>
      </c>
      <c r="C35" s="70">
        <v>12.7</v>
      </c>
      <c r="D35" s="83">
        <v>18.3</v>
      </c>
      <c r="E35" s="57"/>
      <c r="F35" s="22"/>
      <c r="G35" s="175">
        <v>20</v>
      </c>
      <c r="H35" s="35">
        <v>20</v>
      </c>
      <c r="I35" s="197"/>
    </row>
    <row r="36" spans="2:9" ht="16.5" customHeight="1">
      <c r="B36" s="20" t="s">
        <v>63</v>
      </c>
      <c r="C36" s="70">
        <v>281.2</v>
      </c>
      <c r="D36" s="83">
        <v>193.4</v>
      </c>
      <c r="E36" s="57"/>
      <c r="F36" s="22"/>
      <c r="G36" s="26">
        <v>175.7</v>
      </c>
      <c r="H36" s="76">
        <v>175.7</v>
      </c>
      <c r="I36" s="197"/>
    </row>
    <row r="37" spans="2:9" ht="15" customHeight="1">
      <c r="B37" s="20" t="s">
        <v>64</v>
      </c>
      <c r="C37" s="70">
        <v>463</v>
      </c>
      <c r="D37" s="83">
        <v>297.8</v>
      </c>
      <c r="E37" s="57"/>
      <c r="F37" s="22"/>
      <c r="G37" s="175">
        <v>343.3</v>
      </c>
      <c r="H37" s="35">
        <v>343.3</v>
      </c>
      <c r="I37" s="197"/>
    </row>
    <row r="38" spans="2:9" ht="15.75" customHeight="1">
      <c r="B38" s="20" t="s">
        <v>65</v>
      </c>
      <c r="C38" s="70">
        <v>458.6</v>
      </c>
      <c r="D38" s="83">
        <v>441.5</v>
      </c>
      <c r="E38" s="57"/>
      <c r="F38" s="22"/>
      <c r="G38" s="21">
        <v>421.6</v>
      </c>
      <c r="H38" s="35">
        <v>421.6</v>
      </c>
      <c r="I38" s="197"/>
    </row>
    <row r="39" spans="2:9" ht="15.75" customHeight="1">
      <c r="B39" s="20" t="s">
        <v>78</v>
      </c>
      <c r="C39" s="70"/>
      <c r="D39" s="83">
        <v>410</v>
      </c>
      <c r="E39" s="57">
        <v>410</v>
      </c>
      <c r="F39" s="22"/>
      <c r="G39" s="21">
        <v>2000</v>
      </c>
      <c r="H39" s="35">
        <v>2000</v>
      </c>
      <c r="I39" s="197"/>
    </row>
    <row r="40" spans="2:9" ht="15" customHeight="1">
      <c r="B40" s="20" t="s">
        <v>70</v>
      </c>
      <c r="C40" s="70">
        <v>1.8</v>
      </c>
      <c r="D40" s="83">
        <v>1.8</v>
      </c>
      <c r="E40" s="57"/>
      <c r="F40" s="22"/>
      <c r="G40" s="21">
        <v>3.2</v>
      </c>
      <c r="H40" s="35">
        <v>3.2</v>
      </c>
      <c r="I40" s="197"/>
    </row>
    <row r="41" spans="2:9" ht="15" customHeight="1">
      <c r="B41" s="20" t="s">
        <v>79</v>
      </c>
      <c r="C41" s="70">
        <v>16</v>
      </c>
      <c r="D41" s="83">
        <v>0</v>
      </c>
      <c r="E41" s="57"/>
      <c r="F41" s="22"/>
      <c r="G41" s="21">
        <v>6</v>
      </c>
      <c r="H41" s="35">
        <v>6</v>
      </c>
      <c r="I41" s="197"/>
    </row>
    <row r="42" spans="2:9" ht="15" customHeight="1">
      <c r="B42" s="20" t="s">
        <v>80</v>
      </c>
      <c r="C42" s="70">
        <v>18.5</v>
      </c>
      <c r="D42" s="83">
        <v>10</v>
      </c>
      <c r="E42" s="57"/>
      <c r="F42" s="22"/>
      <c r="G42" s="21">
        <v>13.1</v>
      </c>
      <c r="H42" s="35">
        <v>13.1</v>
      </c>
      <c r="I42" s="197"/>
    </row>
    <row r="43" spans="2:9" ht="16.5" customHeight="1">
      <c r="B43" s="20" t="s">
        <v>66</v>
      </c>
      <c r="C43" s="35">
        <v>74.2</v>
      </c>
      <c r="D43" s="88">
        <v>133</v>
      </c>
      <c r="E43" s="66"/>
      <c r="F43" s="22"/>
      <c r="G43" s="175">
        <v>25</v>
      </c>
      <c r="H43" s="35">
        <v>25</v>
      </c>
      <c r="I43" s="197"/>
    </row>
    <row r="44" spans="2:9" ht="16.5" customHeight="1">
      <c r="B44" s="20" t="s">
        <v>67</v>
      </c>
      <c r="C44" s="35">
        <v>222.1</v>
      </c>
      <c r="D44" s="88">
        <v>56.7</v>
      </c>
      <c r="E44" s="56"/>
      <c r="F44" s="22"/>
      <c r="G44" s="178">
        <v>333.9</v>
      </c>
      <c r="H44" s="187">
        <v>333.9</v>
      </c>
      <c r="I44" s="197"/>
    </row>
    <row r="45" spans="2:9" ht="16.5" customHeight="1">
      <c r="B45" s="20" t="s">
        <v>68</v>
      </c>
      <c r="C45" s="35">
        <v>62.7</v>
      </c>
      <c r="D45" s="88">
        <v>62</v>
      </c>
      <c r="E45" s="56"/>
      <c r="F45" s="22"/>
      <c r="G45" s="175">
        <v>4.2</v>
      </c>
      <c r="H45" s="35">
        <v>4.2</v>
      </c>
      <c r="I45" s="197"/>
    </row>
    <row r="46" spans="2:9" ht="16.5" customHeight="1">
      <c r="B46" s="20" t="s">
        <v>69</v>
      </c>
      <c r="C46" s="35">
        <v>318.8</v>
      </c>
      <c r="D46" s="88">
        <v>300</v>
      </c>
      <c r="E46" s="56"/>
      <c r="F46" s="22"/>
      <c r="G46" s="21">
        <v>333.2</v>
      </c>
      <c r="H46" s="35">
        <v>333.2</v>
      </c>
      <c r="I46" s="197"/>
    </row>
    <row r="47" spans="2:9" ht="12" customHeight="1">
      <c r="B47" s="62" t="s">
        <v>71</v>
      </c>
      <c r="C47" s="71">
        <f aca="true" t="shared" si="0" ref="C47:H47">SUM(C31:C46)</f>
        <v>2445.9</v>
      </c>
      <c r="D47" s="84">
        <f t="shared" si="0"/>
        <v>2217.5</v>
      </c>
      <c r="E47" s="84">
        <f t="shared" si="0"/>
        <v>410</v>
      </c>
      <c r="F47" s="84">
        <f t="shared" si="0"/>
        <v>0</v>
      </c>
      <c r="G47" s="84">
        <f t="shared" si="0"/>
        <v>3960.2999999999993</v>
      </c>
      <c r="H47" s="188">
        <f t="shared" si="0"/>
        <v>3960.2999999999993</v>
      </c>
      <c r="I47" s="197"/>
    </row>
    <row r="48" spans="2:9" ht="12" customHeight="1">
      <c r="B48" s="20"/>
      <c r="C48" s="35">
        <v>0</v>
      </c>
      <c r="D48" s="81">
        <v>0</v>
      </c>
      <c r="E48" s="56"/>
      <c r="F48" s="22"/>
      <c r="G48" s="21"/>
      <c r="H48" s="22"/>
      <c r="I48" s="197"/>
    </row>
    <row r="49" spans="2:9" ht="18" customHeight="1">
      <c r="B49" s="33" t="s">
        <v>21</v>
      </c>
      <c r="C49" s="64">
        <v>1246</v>
      </c>
      <c r="D49" s="85">
        <v>1246</v>
      </c>
      <c r="E49" s="85"/>
      <c r="F49" s="18"/>
      <c r="G49" s="34">
        <v>1976</v>
      </c>
      <c r="H49" s="18">
        <v>350</v>
      </c>
      <c r="I49" s="198">
        <f>ROUND(G49/G97*100,1)</f>
        <v>1.6</v>
      </c>
    </row>
    <row r="50" spans="2:9" ht="12.75">
      <c r="B50" s="35"/>
      <c r="C50" s="35"/>
      <c r="D50" s="81"/>
      <c r="E50" s="56"/>
      <c r="F50" s="22"/>
      <c r="G50" s="21"/>
      <c r="H50" s="22"/>
      <c r="I50" s="177"/>
    </row>
    <row r="51" spans="2:9" ht="15.75">
      <c r="B51" s="36" t="s">
        <v>22</v>
      </c>
      <c r="C51" s="72">
        <f>SUM(C52:C58)</f>
        <v>976</v>
      </c>
      <c r="D51" s="86">
        <f>SUM(D52:D58)</f>
        <v>656</v>
      </c>
      <c r="E51" s="86">
        <f>SUM(E52:E58)</f>
        <v>0</v>
      </c>
      <c r="F51" s="38">
        <f>ROUND(C51/C97*100,1)</f>
        <v>0.8</v>
      </c>
      <c r="G51" s="37">
        <f>SUM(G52:G58)</f>
        <v>627</v>
      </c>
      <c r="H51" s="72">
        <f>SUM(H52:H58)</f>
        <v>530</v>
      </c>
      <c r="I51" s="199">
        <f>ROUND(G51/G97*100,1)</f>
        <v>0.5</v>
      </c>
    </row>
    <row r="52" spans="2:9" ht="30.75" customHeight="1">
      <c r="B52" s="20" t="s">
        <v>23</v>
      </c>
      <c r="C52" s="35">
        <v>97</v>
      </c>
      <c r="D52" s="81">
        <v>97</v>
      </c>
      <c r="E52" s="56"/>
      <c r="F52" s="38"/>
      <c r="G52" s="184">
        <v>194</v>
      </c>
      <c r="H52" s="106">
        <v>97</v>
      </c>
      <c r="I52" s="177"/>
    </row>
    <row r="53" spans="2:9" ht="18.75" customHeight="1">
      <c r="B53" s="20" t="s">
        <v>72</v>
      </c>
      <c r="C53" s="35">
        <v>72</v>
      </c>
      <c r="D53" s="81">
        <v>72</v>
      </c>
      <c r="E53" s="56"/>
      <c r="F53" s="38"/>
      <c r="G53" s="26">
        <v>72</v>
      </c>
      <c r="H53" s="106">
        <v>72</v>
      </c>
      <c r="I53" s="177"/>
    </row>
    <row r="54" spans="2:9" ht="27" customHeight="1">
      <c r="B54" s="20" t="s">
        <v>24</v>
      </c>
      <c r="C54" s="35">
        <v>242</v>
      </c>
      <c r="D54" s="81">
        <v>242</v>
      </c>
      <c r="E54" s="56"/>
      <c r="F54" s="38"/>
      <c r="G54" s="26">
        <v>0</v>
      </c>
      <c r="H54" s="106">
        <v>0</v>
      </c>
      <c r="I54" s="197"/>
    </row>
    <row r="55" spans="2:9" ht="16.5" customHeight="1">
      <c r="B55" s="20" t="s">
        <v>88</v>
      </c>
      <c r="C55" s="35">
        <v>100</v>
      </c>
      <c r="D55" s="81">
        <v>0</v>
      </c>
      <c r="E55" s="56"/>
      <c r="F55" s="38"/>
      <c r="G55" s="26">
        <v>0</v>
      </c>
      <c r="H55" s="106">
        <v>0</v>
      </c>
      <c r="I55" s="197"/>
    </row>
    <row r="56" spans="2:9" ht="15.75">
      <c r="B56" s="20" t="s">
        <v>25</v>
      </c>
      <c r="C56" s="35">
        <v>305</v>
      </c>
      <c r="D56" s="91">
        <v>200</v>
      </c>
      <c r="E56" s="66"/>
      <c r="F56" s="38"/>
      <c r="G56" s="26">
        <v>305</v>
      </c>
      <c r="H56" s="22">
        <v>305</v>
      </c>
      <c r="I56" s="197"/>
    </row>
    <row r="57" spans="2:9" ht="30" customHeight="1">
      <c r="B57" s="39" t="s">
        <v>55</v>
      </c>
      <c r="C57" s="73">
        <v>30</v>
      </c>
      <c r="D57" s="87">
        <v>30</v>
      </c>
      <c r="E57" s="59"/>
      <c r="F57" s="40"/>
      <c r="G57" s="41">
        <v>30</v>
      </c>
      <c r="H57" s="22">
        <v>30</v>
      </c>
      <c r="I57" s="200"/>
    </row>
    <row r="58" spans="2:9" ht="33" customHeight="1">
      <c r="B58" s="24" t="s">
        <v>27</v>
      </c>
      <c r="C58" s="35">
        <v>130</v>
      </c>
      <c r="D58" s="88">
        <v>15</v>
      </c>
      <c r="E58" s="66"/>
      <c r="F58" s="38"/>
      <c r="G58" s="21">
        <v>26</v>
      </c>
      <c r="H58" s="22">
        <v>26</v>
      </c>
      <c r="I58" s="197"/>
    </row>
    <row r="59" spans="2:9" ht="33">
      <c r="B59" s="27" t="s">
        <v>28</v>
      </c>
      <c r="C59" s="74">
        <f>C60</f>
        <v>101</v>
      </c>
      <c r="D59" s="89">
        <f>D60</f>
        <v>101</v>
      </c>
      <c r="E59" s="89">
        <f>E60</f>
        <v>0</v>
      </c>
      <c r="F59" s="38">
        <f>ROUND(C59/C97*100,1)</f>
        <v>0.1</v>
      </c>
      <c r="G59" s="42">
        <f>G60</f>
        <v>71</v>
      </c>
      <c r="H59" s="74">
        <f>H60</f>
        <v>71</v>
      </c>
      <c r="I59" s="201">
        <f>ROUND(G59/122689*100,1)</f>
        <v>0.1</v>
      </c>
    </row>
    <row r="60" spans="2:9" ht="28.5" customHeight="1">
      <c r="B60" s="20" t="s">
        <v>29</v>
      </c>
      <c r="C60" s="35">
        <v>101</v>
      </c>
      <c r="D60" s="81">
        <v>101</v>
      </c>
      <c r="E60" s="56"/>
      <c r="F60" s="38"/>
      <c r="G60" s="21">
        <v>71</v>
      </c>
      <c r="H60" s="104">
        <v>71</v>
      </c>
      <c r="I60" s="201">
        <f>ROUND(G60/122689*100,1)</f>
        <v>0.1</v>
      </c>
    </row>
    <row r="61" spans="2:9" ht="33" customHeight="1">
      <c r="B61" s="27" t="s">
        <v>30</v>
      </c>
      <c r="C61" s="75">
        <v>296.4</v>
      </c>
      <c r="D61" s="90">
        <v>0</v>
      </c>
      <c r="E61" s="60"/>
      <c r="F61" s="38"/>
      <c r="G61" s="44">
        <v>300.2</v>
      </c>
      <c r="H61" s="43">
        <v>300.2</v>
      </c>
      <c r="I61" s="201">
        <f>ROUND(G61/122689*100,1)</f>
        <v>0.2</v>
      </c>
    </row>
    <row r="62" spans="2:9" ht="16.5">
      <c r="B62" s="27" t="s">
        <v>31</v>
      </c>
      <c r="C62" s="74">
        <f>SUM(C63:C73)</f>
        <v>55048.7</v>
      </c>
      <c r="D62" s="89">
        <f>SUM(D63:D73)</f>
        <v>54459.09999999999</v>
      </c>
      <c r="E62" s="89">
        <f>SUM(E63:E73)</f>
        <v>0</v>
      </c>
      <c r="F62" s="38">
        <f>ROUND(C62/C97*100,1)</f>
        <v>46</v>
      </c>
      <c r="G62" s="42">
        <f>SUM(G63:G73)</f>
        <v>66697.2</v>
      </c>
      <c r="H62" s="74">
        <f>SUM(H63:H73)</f>
        <v>53697.2</v>
      </c>
      <c r="I62" s="201">
        <f>ROUND(G62/122689*100,1)</f>
        <v>54.4</v>
      </c>
    </row>
    <row r="63" spans="2:9" ht="63" customHeight="1">
      <c r="B63" s="45" t="s">
        <v>32</v>
      </c>
      <c r="C63" s="35">
        <v>18782.1</v>
      </c>
      <c r="D63" s="81">
        <v>18882.1</v>
      </c>
      <c r="E63" s="56"/>
      <c r="F63" s="38"/>
      <c r="G63" s="185">
        <v>66697.2</v>
      </c>
      <c r="H63" s="104">
        <v>53697.2</v>
      </c>
      <c r="I63" s="197"/>
    </row>
    <row r="64" spans="2:9" ht="25.5" customHeight="1">
      <c r="B64" s="20" t="s">
        <v>33</v>
      </c>
      <c r="C64" s="35">
        <v>9207</v>
      </c>
      <c r="D64" s="81">
        <v>9207</v>
      </c>
      <c r="E64" s="56"/>
      <c r="F64" s="38"/>
      <c r="G64" s="21"/>
      <c r="H64" s="43"/>
      <c r="I64" s="197"/>
    </row>
    <row r="65" spans="2:9" ht="30" customHeight="1">
      <c r="B65" s="20" t="s">
        <v>34</v>
      </c>
      <c r="C65" s="35">
        <v>903.5</v>
      </c>
      <c r="D65" s="81">
        <v>902.1</v>
      </c>
      <c r="E65" s="56"/>
      <c r="F65" s="38"/>
      <c r="G65" s="21"/>
      <c r="H65" s="43"/>
      <c r="I65" s="197"/>
    </row>
    <row r="66" spans="2:9" ht="28.5" customHeight="1">
      <c r="B66" s="20" t="s">
        <v>35</v>
      </c>
      <c r="C66" s="35">
        <v>22127</v>
      </c>
      <c r="D66" s="81">
        <v>22187</v>
      </c>
      <c r="E66" s="56"/>
      <c r="F66" s="38"/>
      <c r="G66" s="21"/>
      <c r="H66" s="43"/>
      <c r="I66" s="197"/>
    </row>
    <row r="67" spans="2:9" ht="39.75" customHeight="1">
      <c r="B67" s="20" t="s">
        <v>36</v>
      </c>
      <c r="C67" s="76">
        <v>115.1</v>
      </c>
      <c r="D67" s="91">
        <v>15.1</v>
      </c>
      <c r="E67" s="61"/>
      <c r="F67" s="38"/>
      <c r="G67" s="21"/>
      <c r="H67" s="43"/>
      <c r="I67" s="197"/>
    </row>
    <row r="68" spans="2:9" ht="19.5" customHeight="1">
      <c r="B68" s="20" t="s">
        <v>37</v>
      </c>
      <c r="C68" s="76">
        <v>1694.4</v>
      </c>
      <c r="D68" s="91">
        <v>1021.6</v>
      </c>
      <c r="E68" s="61"/>
      <c r="F68" s="38"/>
      <c r="G68" s="21"/>
      <c r="H68" s="43"/>
      <c r="I68" s="197"/>
    </row>
    <row r="69" spans="2:9" ht="17.25" customHeight="1">
      <c r="B69" s="20" t="s">
        <v>58</v>
      </c>
      <c r="C69" s="76">
        <v>930</v>
      </c>
      <c r="D69" s="91">
        <v>928</v>
      </c>
      <c r="E69" s="61"/>
      <c r="F69" s="38"/>
      <c r="G69" s="21"/>
      <c r="H69" s="43"/>
      <c r="I69" s="197"/>
    </row>
    <row r="70" spans="2:9" ht="17.25" customHeight="1">
      <c r="B70" s="20" t="s">
        <v>59</v>
      </c>
      <c r="C70" s="76">
        <v>100</v>
      </c>
      <c r="D70" s="91">
        <v>100</v>
      </c>
      <c r="E70" s="61"/>
      <c r="F70" s="38"/>
      <c r="G70" s="21"/>
      <c r="H70" s="43"/>
      <c r="I70" s="197"/>
    </row>
    <row r="71" spans="2:9" ht="17.25" customHeight="1">
      <c r="B71" s="20" t="s">
        <v>60</v>
      </c>
      <c r="C71" s="76">
        <v>73.4</v>
      </c>
      <c r="D71" s="91">
        <v>0</v>
      </c>
      <c r="E71" s="61"/>
      <c r="F71" s="38"/>
      <c r="G71" s="21"/>
      <c r="H71" s="43"/>
      <c r="I71" s="197"/>
    </row>
    <row r="72" spans="2:9" ht="19.5" customHeight="1">
      <c r="B72" s="20" t="s">
        <v>61</v>
      </c>
      <c r="C72" s="76">
        <v>1016.2</v>
      </c>
      <c r="D72" s="91">
        <v>1016.2</v>
      </c>
      <c r="E72" s="61"/>
      <c r="F72" s="38"/>
      <c r="G72" s="21"/>
      <c r="H72" s="43"/>
      <c r="I72" s="197"/>
    </row>
    <row r="73" spans="2:9" ht="28.5" customHeight="1">
      <c r="B73" s="24" t="s">
        <v>38</v>
      </c>
      <c r="C73" s="35">
        <v>100</v>
      </c>
      <c r="D73" s="96">
        <v>200</v>
      </c>
      <c r="E73" s="56"/>
      <c r="F73" s="38"/>
      <c r="G73" s="46"/>
      <c r="H73" s="43"/>
      <c r="I73" s="197"/>
    </row>
    <row r="74" spans="2:9" ht="15.75">
      <c r="B74" s="36" t="s">
        <v>76</v>
      </c>
      <c r="C74" s="64">
        <v>106</v>
      </c>
      <c r="D74" s="85"/>
      <c r="E74" s="58"/>
      <c r="F74" s="38"/>
      <c r="G74" s="107">
        <v>162</v>
      </c>
      <c r="H74" s="203">
        <v>162</v>
      </c>
      <c r="I74" s="197">
        <f>+ROUND(G74/122689*100,1)</f>
        <v>0.1</v>
      </c>
    </row>
    <row r="75" spans="2:9" ht="15.75">
      <c r="B75" s="36" t="s">
        <v>39</v>
      </c>
      <c r="C75" s="74">
        <f>SUM(C76:C82)</f>
        <v>1628</v>
      </c>
      <c r="D75" s="89">
        <f>SUM(D76:D82)</f>
        <v>1571.4</v>
      </c>
      <c r="E75" s="89">
        <f>SUM(E76:E82)</f>
        <v>0</v>
      </c>
      <c r="F75" s="38">
        <f>ROUND(C75/C97*100,1)</f>
        <v>1.4</v>
      </c>
      <c r="G75" s="42">
        <f>SUM(G76:G82)</f>
        <v>976</v>
      </c>
      <c r="H75" s="74">
        <f>SUM(H76:H82)</f>
        <v>976</v>
      </c>
      <c r="I75" s="197">
        <f aca="true" t="shared" si="1" ref="I75:I94">+ROUND(G75/122689*100,1)</f>
        <v>0.8</v>
      </c>
    </row>
    <row r="76" spans="2:9" ht="41.25" customHeight="1">
      <c r="B76" s="20" t="s">
        <v>40</v>
      </c>
      <c r="C76" s="35">
        <v>682</v>
      </c>
      <c r="D76" s="81">
        <v>674</v>
      </c>
      <c r="E76" s="56"/>
      <c r="F76" s="38"/>
      <c r="G76" s="102">
        <v>540</v>
      </c>
      <c r="H76" s="189">
        <v>540</v>
      </c>
      <c r="I76" s="197">
        <f t="shared" si="1"/>
        <v>0.4</v>
      </c>
    </row>
    <row r="77" spans="2:9" ht="15.75">
      <c r="B77" s="179" t="s">
        <v>41</v>
      </c>
      <c r="C77" s="35">
        <v>230</v>
      </c>
      <c r="D77" s="81">
        <v>230</v>
      </c>
      <c r="E77" s="56"/>
      <c r="F77" s="38"/>
      <c r="G77" s="21">
        <v>0</v>
      </c>
      <c r="H77" s="35">
        <v>0</v>
      </c>
      <c r="I77" s="197">
        <f t="shared" si="1"/>
        <v>0</v>
      </c>
    </row>
    <row r="78" spans="2:9" ht="15.75">
      <c r="B78" s="180" t="s">
        <v>52</v>
      </c>
      <c r="C78" s="35">
        <v>186</v>
      </c>
      <c r="D78" s="81">
        <v>186</v>
      </c>
      <c r="E78" s="56"/>
      <c r="F78" s="38"/>
      <c r="G78" s="21">
        <v>186</v>
      </c>
      <c r="H78" s="35">
        <v>186</v>
      </c>
      <c r="I78" s="197">
        <f t="shared" si="1"/>
        <v>0.2</v>
      </c>
    </row>
    <row r="79" spans="2:9" ht="15.75">
      <c r="B79" s="180" t="s">
        <v>53</v>
      </c>
      <c r="C79" s="35">
        <v>180</v>
      </c>
      <c r="D79" s="81">
        <v>131.4</v>
      </c>
      <c r="E79" s="56"/>
      <c r="F79" s="38"/>
      <c r="G79" s="21">
        <v>150</v>
      </c>
      <c r="H79" s="35">
        <v>150</v>
      </c>
      <c r="I79" s="197">
        <f t="shared" si="1"/>
        <v>0.1</v>
      </c>
    </row>
    <row r="80" spans="2:9" ht="15.75">
      <c r="B80" s="180" t="s">
        <v>57</v>
      </c>
      <c r="C80" s="35">
        <v>150</v>
      </c>
      <c r="D80" s="81">
        <v>150</v>
      </c>
      <c r="E80" s="56"/>
      <c r="F80" s="38"/>
      <c r="G80" s="21">
        <v>0</v>
      </c>
      <c r="H80" s="35">
        <v>0</v>
      </c>
      <c r="I80" s="197">
        <f t="shared" si="1"/>
        <v>0</v>
      </c>
    </row>
    <row r="81" spans="2:9" ht="15.75">
      <c r="B81" s="180" t="s">
        <v>54</v>
      </c>
      <c r="C81" s="35">
        <v>200</v>
      </c>
      <c r="D81" s="81">
        <v>200</v>
      </c>
      <c r="E81" s="56"/>
      <c r="F81" s="38"/>
      <c r="G81" s="21">
        <v>100</v>
      </c>
      <c r="H81" s="35">
        <v>100</v>
      </c>
      <c r="I81" s="197">
        <f t="shared" si="1"/>
        <v>0.1</v>
      </c>
    </row>
    <row r="82" spans="2:9" ht="15.75">
      <c r="B82" s="39"/>
      <c r="C82" s="35"/>
      <c r="D82" s="81"/>
      <c r="E82" s="56"/>
      <c r="F82" s="38"/>
      <c r="G82" s="21"/>
      <c r="H82" s="43"/>
      <c r="I82" s="197">
        <f t="shared" si="1"/>
        <v>0</v>
      </c>
    </row>
    <row r="83" spans="2:9" ht="15.75">
      <c r="B83" s="36" t="s">
        <v>42</v>
      </c>
      <c r="C83" s="74">
        <f>C84+C85+C86</f>
        <v>13571</v>
      </c>
      <c r="D83" s="89">
        <f>D84+D85</f>
        <v>10952</v>
      </c>
      <c r="E83" s="89">
        <f>E84+E85</f>
        <v>0</v>
      </c>
      <c r="F83" s="38">
        <f>ROUND(C83/C97*100,1)</f>
        <v>11.3</v>
      </c>
      <c r="G83" s="42">
        <f>SUM(G84:G86)</f>
        <v>6840</v>
      </c>
      <c r="H83" s="74">
        <f>SUM(H84:H86)</f>
        <v>4870</v>
      </c>
      <c r="I83" s="197">
        <f t="shared" si="1"/>
        <v>5.6</v>
      </c>
    </row>
    <row r="84" spans="2:9" ht="47.25">
      <c r="B84" s="20" t="s">
        <v>43</v>
      </c>
      <c r="C84" s="35">
        <v>11634</v>
      </c>
      <c r="D84" s="81">
        <v>9245</v>
      </c>
      <c r="E84" s="56"/>
      <c r="F84" s="38"/>
      <c r="G84" s="184">
        <v>5940</v>
      </c>
      <c r="H84" s="35">
        <v>3970</v>
      </c>
      <c r="I84" s="197">
        <f t="shared" si="1"/>
        <v>4.8</v>
      </c>
    </row>
    <row r="85" spans="2:9" ht="15.75">
      <c r="B85" s="20" t="s">
        <v>56</v>
      </c>
      <c r="C85" s="35">
        <v>1707</v>
      </c>
      <c r="D85" s="81">
        <v>1707</v>
      </c>
      <c r="E85" s="56"/>
      <c r="F85" s="38"/>
      <c r="G85" s="178">
        <v>750</v>
      </c>
      <c r="H85" s="187">
        <v>750</v>
      </c>
      <c r="I85" s="197">
        <f t="shared" si="1"/>
        <v>0.6</v>
      </c>
    </row>
    <row r="86" spans="2:9" ht="15.75">
      <c r="B86" s="20" t="s">
        <v>57</v>
      </c>
      <c r="C86" s="35">
        <v>230</v>
      </c>
      <c r="D86" s="81">
        <v>230</v>
      </c>
      <c r="E86" s="56"/>
      <c r="F86" s="38"/>
      <c r="G86" s="21">
        <v>150</v>
      </c>
      <c r="H86" s="35">
        <v>150</v>
      </c>
      <c r="I86" s="197">
        <f t="shared" si="1"/>
        <v>0.1</v>
      </c>
    </row>
    <row r="87" spans="2:9" ht="15.75">
      <c r="B87" s="36" t="s">
        <v>44</v>
      </c>
      <c r="C87" s="74">
        <f>C88</f>
        <v>676.6</v>
      </c>
      <c r="D87" s="89">
        <f>D88</f>
        <v>501.6</v>
      </c>
      <c r="E87" s="89">
        <f>E88</f>
        <v>0</v>
      </c>
      <c r="F87" s="38">
        <f>ROUND(C87/C97*100,1)</f>
        <v>0.6</v>
      </c>
      <c r="G87" s="42">
        <f>G88</f>
        <v>396.2</v>
      </c>
      <c r="H87" s="74">
        <f>H88</f>
        <v>396.2</v>
      </c>
      <c r="I87" s="197">
        <f t="shared" si="1"/>
        <v>0.3</v>
      </c>
    </row>
    <row r="88" spans="2:9" ht="31.5">
      <c r="B88" s="20" t="s">
        <v>73</v>
      </c>
      <c r="C88" s="35">
        <v>676.6</v>
      </c>
      <c r="D88" s="81">
        <v>501.6</v>
      </c>
      <c r="E88" s="56"/>
      <c r="F88" s="38"/>
      <c r="G88" s="21">
        <v>396.2</v>
      </c>
      <c r="H88" s="106">
        <v>396.2</v>
      </c>
      <c r="I88" s="197">
        <f t="shared" si="1"/>
        <v>0.3</v>
      </c>
    </row>
    <row r="89" spans="2:9" ht="15.75">
      <c r="B89" s="36" t="s">
        <v>45</v>
      </c>
      <c r="C89" s="74">
        <f>C90</f>
        <v>1262</v>
      </c>
      <c r="D89" s="89">
        <f>D90</f>
        <v>862.2</v>
      </c>
      <c r="E89" s="89">
        <f>E90</f>
        <v>0</v>
      </c>
      <c r="F89" s="38">
        <f>ROUND(C89/C97*100,1)</f>
        <v>1.1</v>
      </c>
      <c r="G89" s="42">
        <f>G90+G91</f>
        <v>800</v>
      </c>
      <c r="H89" s="74">
        <f>H90+H91</f>
        <v>800</v>
      </c>
      <c r="I89" s="197">
        <f t="shared" si="1"/>
        <v>0.7</v>
      </c>
    </row>
    <row r="90" spans="2:9" ht="31.5">
      <c r="B90" s="20" t="s">
        <v>46</v>
      </c>
      <c r="C90" s="35">
        <v>1262</v>
      </c>
      <c r="D90" s="81">
        <v>862.2</v>
      </c>
      <c r="E90" s="56"/>
      <c r="F90" s="22">
        <v>700</v>
      </c>
      <c r="G90" s="21">
        <v>800</v>
      </c>
      <c r="H90" s="22">
        <v>800</v>
      </c>
      <c r="I90" s="197">
        <f t="shared" si="1"/>
        <v>0.7</v>
      </c>
    </row>
    <row r="91" spans="2:9" ht="31.5">
      <c r="B91" s="39" t="s">
        <v>26</v>
      </c>
      <c r="C91" s="35">
        <v>0</v>
      </c>
      <c r="D91" s="81"/>
      <c r="E91" s="56"/>
      <c r="F91" s="22"/>
      <c r="G91" s="21">
        <v>0</v>
      </c>
      <c r="H91" s="22">
        <v>0</v>
      </c>
      <c r="I91" s="197">
        <f t="shared" si="1"/>
        <v>0</v>
      </c>
    </row>
    <row r="92" spans="2:9" ht="19.5" customHeight="1">
      <c r="B92" s="64" t="s">
        <v>74</v>
      </c>
      <c r="C92" s="64">
        <v>5568.5</v>
      </c>
      <c r="D92" s="85">
        <v>5568.5</v>
      </c>
      <c r="E92" s="58"/>
      <c r="F92" s="22"/>
      <c r="G92" s="21">
        <v>0</v>
      </c>
      <c r="H92" s="38">
        <v>0</v>
      </c>
      <c r="I92" s="197">
        <f t="shared" si="1"/>
        <v>0</v>
      </c>
    </row>
    <row r="93" spans="2:9" ht="15" customHeight="1">
      <c r="B93" s="97" t="s">
        <v>89</v>
      </c>
      <c r="C93" s="97">
        <v>173.6</v>
      </c>
      <c r="D93" s="98">
        <v>130</v>
      </c>
      <c r="E93" s="99"/>
      <c r="F93" s="100"/>
      <c r="G93" s="101">
        <v>138.8</v>
      </c>
      <c r="H93" s="40">
        <v>138.8</v>
      </c>
      <c r="I93" s="197">
        <f t="shared" si="1"/>
        <v>0.1</v>
      </c>
    </row>
    <row r="94" spans="2:9" ht="17.25" customHeight="1">
      <c r="B94" s="97" t="s">
        <v>90</v>
      </c>
      <c r="C94" s="97">
        <v>0</v>
      </c>
      <c r="D94" s="99">
        <v>0</v>
      </c>
      <c r="E94" s="99"/>
      <c r="F94" s="100"/>
      <c r="G94" s="103">
        <v>560</v>
      </c>
      <c r="H94" s="40">
        <v>0</v>
      </c>
      <c r="I94" s="197">
        <f t="shared" si="1"/>
        <v>0.5</v>
      </c>
    </row>
    <row r="95" spans="2:9" s="51" customFormat="1" ht="21.75" customHeight="1">
      <c r="B95" s="47" t="s">
        <v>75</v>
      </c>
      <c r="C95" s="77">
        <f>C6+C49+C51+C59+C61+C62+C74+C75+C83+C87+C89+C92+C93</f>
        <v>104018.1</v>
      </c>
      <c r="D95" s="77">
        <f>D6+D49+D51+D59+D61+D62+D74+D75+D83+D87+D89+D92+D93</f>
        <v>99037.99999999999</v>
      </c>
      <c r="E95" s="92">
        <f>E6+E49+E51+E59+E61+E62+E74+E75+E83+E87+E89</f>
        <v>21358.200000000004</v>
      </c>
      <c r="F95" s="49">
        <f>ROUND(D95/C95*100,1)</f>
        <v>95.2</v>
      </c>
      <c r="G95" s="48">
        <f>G6+G49+G51+G59+G61+G62+G74+G75+G83+G87+G89+G92+G93+G94</f>
        <v>106356</v>
      </c>
      <c r="H95" s="77">
        <f>H6+H49+H51+H59+H61+H62+H74+H75+H83+H87+H89+H92+H93+H94</f>
        <v>89103</v>
      </c>
      <c r="I95" s="50"/>
    </row>
    <row r="96" spans="2:9" ht="18" customHeight="1">
      <c r="B96" s="181" t="s">
        <v>158</v>
      </c>
      <c r="C96" s="78"/>
      <c r="D96" s="93"/>
      <c r="E96" s="52"/>
      <c r="G96" s="73">
        <v>111596</v>
      </c>
      <c r="H96" s="105">
        <v>89103</v>
      </c>
      <c r="I96" s="202"/>
    </row>
    <row r="97" spans="2:9" s="55" customFormat="1" ht="20.25" customHeight="1">
      <c r="B97" s="53" t="s">
        <v>47</v>
      </c>
      <c r="C97" s="79">
        <f>C95+C99+C100</f>
        <v>119606.1</v>
      </c>
      <c r="D97" s="63">
        <f>D95+D99+D100</f>
        <v>114625.99999999999</v>
      </c>
      <c r="E97" s="94"/>
      <c r="F97" s="80">
        <f>ROUND(D97/C97*100,1)</f>
        <v>95.8</v>
      </c>
      <c r="G97" s="63">
        <f>G95+G99+G100</f>
        <v>122689</v>
      </c>
      <c r="H97" s="79">
        <f>H95+G99+G100</f>
        <v>105436</v>
      </c>
      <c r="I97" s="54"/>
    </row>
    <row r="98" ht="12.75">
      <c r="I98" s="52"/>
    </row>
    <row r="99" spans="2:9" ht="12.75">
      <c r="B99" s="65" t="s">
        <v>48</v>
      </c>
      <c r="C99" s="65">
        <v>15582.7</v>
      </c>
      <c r="D99" s="65">
        <v>15582.7</v>
      </c>
      <c r="E99" s="65"/>
      <c r="G99">
        <v>16327.4</v>
      </c>
      <c r="I99" s="52"/>
    </row>
    <row r="100" spans="2:7" ht="12.75">
      <c r="B100" s="65" t="s">
        <v>20</v>
      </c>
      <c r="C100" s="65">
        <v>5.3</v>
      </c>
      <c r="D100" s="65">
        <v>5.3</v>
      </c>
      <c r="E100" s="65"/>
      <c r="G100">
        <v>5.6</v>
      </c>
    </row>
    <row r="102" spans="4:7" ht="12.75">
      <c r="D102">
        <v>0.211</v>
      </c>
      <c r="G102">
        <v>0.217</v>
      </c>
    </row>
    <row r="103" spans="2:8" ht="12.75">
      <c r="B103" t="s">
        <v>92</v>
      </c>
      <c r="C103" s="32"/>
      <c r="D103">
        <f>ROUND(104018*0.211,0)</f>
        <v>21948</v>
      </c>
      <c r="G103">
        <f>ROUND(106356*0.217,0)</f>
        <v>23079</v>
      </c>
      <c r="H103">
        <f>ROUND(89103*0.217,0)</f>
        <v>19335</v>
      </c>
    </row>
    <row r="107" spans="2:7" ht="15.75">
      <c r="B107" s="20" t="s">
        <v>14</v>
      </c>
      <c r="C107" s="35">
        <v>133.4</v>
      </c>
      <c r="D107" s="81">
        <v>100</v>
      </c>
      <c r="G107">
        <v>106.6</v>
      </c>
    </row>
    <row r="108" spans="2:7" ht="15.75">
      <c r="B108" s="24" t="s">
        <v>17</v>
      </c>
      <c r="C108" s="35">
        <v>40.2</v>
      </c>
      <c r="D108" s="81">
        <v>30.2</v>
      </c>
      <c r="G108">
        <v>32.2</v>
      </c>
    </row>
  </sheetData>
  <sheetProtection/>
  <mergeCells count="2">
    <mergeCell ref="C3:F3"/>
    <mergeCell ref="G3:H3"/>
  </mergeCells>
  <printOptions/>
  <pageMargins left="0.75" right="0.75" top="0.45" bottom="0.31" header="0.23" footer="0.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8"/>
  <sheetViews>
    <sheetView zoomScale="75" zoomScaleNormal="75" zoomScalePageLayoutView="0" workbookViewId="0" topLeftCell="A25">
      <selection activeCell="H44" sqref="H44"/>
    </sheetView>
  </sheetViews>
  <sheetFormatPr defaultColWidth="9.140625" defaultRowHeight="12.75"/>
  <cols>
    <col min="1" max="1" width="48.57421875" style="0" customWidth="1"/>
    <col min="2" max="2" width="8.57421875" style="0" customWidth="1"/>
    <col min="3" max="3" width="11.28125" style="0" customWidth="1"/>
    <col min="4" max="4" width="7.57421875" style="0" customWidth="1"/>
    <col min="5" max="5" width="8.28125" style="0" customWidth="1"/>
    <col min="6" max="6" width="11.421875" style="0" customWidth="1"/>
    <col min="7" max="7" width="9.8515625" style="0" bestFit="1" customWidth="1"/>
    <col min="8" max="8" width="9.28125" style="0" bestFit="1" customWidth="1"/>
    <col min="9" max="9" width="13.140625" style="0" customWidth="1"/>
  </cols>
  <sheetData>
    <row r="1" ht="15.75">
      <c r="A1" s="51" t="s">
        <v>157</v>
      </c>
    </row>
    <row r="2" ht="15">
      <c r="A2" s="108"/>
    </row>
    <row r="3" spans="1:9" ht="15">
      <c r="A3" s="109"/>
      <c r="B3" s="110"/>
      <c r="C3" s="110"/>
      <c r="D3" s="110"/>
      <c r="E3" s="111"/>
      <c r="F3" s="564" t="s">
        <v>95</v>
      </c>
      <c r="G3" s="565"/>
      <c r="H3" s="566"/>
      <c r="I3" s="567" t="s">
        <v>155</v>
      </c>
    </row>
    <row r="4" spans="1:9" ht="34.5" customHeight="1">
      <c r="A4" s="112" t="s">
        <v>96</v>
      </c>
      <c r="B4" s="113" t="s">
        <v>97</v>
      </c>
      <c r="C4" s="113" t="s">
        <v>98</v>
      </c>
      <c r="D4" s="113" t="s">
        <v>99</v>
      </c>
      <c r="E4" s="114" t="s">
        <v>100</v>
      </c>
      <c r="F4" s="115" t="s">
        <v>101</v>
      </c>
      <c r="G4" s="116" t="s">
        <v>102</v>
      </c>
      <c r="H4" s="117" t="s">
        <v>103</v>
      </c>
      <c r="I4" s="568"/>
    </row>
    <row r="5" spans="1:9" ht="15">
      <c r="A5" s="118" t="s">
        <v>3</v>
      </c>
      <c r="B5" s="119"/>
      <c r="C5" s="119"/>
      <c r="D5" s="119"/>
      <c r="E5" s="120"/>
      <c r="F5" s="121">
        <f>SUM(F6:F18)</f>
        <v>4554.7</v>
      </c>
      <c r="G5" s="122">
        <f>SUM(G6:G18)</f>
        <v>4554.7</v>
      </c>
      <c r="H5" s="123">
        <f>SUM(H6:H18)</f>
        <v>0</v>
      </c>
      <c r="I5" s="123">
        <f>SUM(I6:I18)</f>
        <v>0</v>
      </c>
    </row>
    <row r="6" spans="1:9" ht="14.25">
      <c r="A6" s="124" t="s">
        <v>104</v>
      </c>
      <c r="B6" s="125" t="s">
        <v>105</v>
      </c>
      <c r="C6" s="125" t="s">
        <v>106</v>
      </c>
      <c r="D6" s="125">
        <v>121</v>
      </c>
      <c r="E6" s="126">
        <v>111</v>
      </c>
      <c r="F6" s="23">
        <f>G6+H6</f>
        <v>888.1</v>
      </c>
      <c r="G6" s="127">
        <v>888.1</v>
      </c>
      <c r="H6" s="19"/>
      <c r="I6" s="128"/>
    </row>
    <row r="7" spans="1:9" ht="14.25">
      <c r="A7" s="124" t="s">
        <v>107</v>
      </c>
      <c r="B7" s="125" t="s">
        <v>105</v>
      </c>
      <c r="C7" s="125" t="s">
        <v>106</v>
      </c>
      <c r="D7" s="125" t="s">
        <v>108</v>
      </c>
      <c r="E7" s="126" t="s">
        <v>109</v>
      </c>
      <c r="F7" s="23">
        <f aca="true" t="shared" si="0" ref="F7:F18">G7+H7</f>
        <v>229.1</v>
      </c>
      <c r="G7" s="127">
        <v>229.1</v>
      </c>
      <c r="H7" s="19"/>
      <c r="I7" s="128"/>
    </row>
    <row r="8" spans="1:9" ht="14.25">
      <c r="A8" s="124" t="s">
        <v>110</v>
      </c>
      <c r="B8" s="125" t="s">
        <v>111</v>
      </c>
      <c r="C8" s="125" t="s">
        <v>112</v>
      </c>
      <c r="D8" s="125" t="s">
        <v>108</v>
      </c>
      <c r="E8" s="126" t="s">
        <v>113</v>
      </c>
      <c r="F8" s="23">
        <f t="shared" si="0"/>
        <v>746.1</v>
      </c>
      <c r="G8" s="127">
        <v>746.1</v>
      </c>
      <c r="H8" s="19"/>
      <c r="I8" s="128"/>
    </row>
    <row r="9" spans="1:9" ht="14.25">
      <c r="A9" s="124" t="s">
        <v>107</v>
      </c>
      <c r="B9" s="125" t="s">
        <v>111</v>
      </c>
      <c r="C9" s="125" t="s">
        <v>112</v>
      </c>
      <c r="D9" s="125" t="s">
        <v>108</v>
      </c>
      <c r="E9" s="126" t="s">
        <v>109</v>
      </c>
      <c r="F9" s="23">
        <f t="shared" si="0"/>
        <v>214.7</v>
      </c>
      <c r="G9" s="127">
        <v>214.7</v>
      </c>
      <c r="H9" s="19"/>
      <c r="I9" s="128"/>
    </row>
    <row r="10" spans="1:9" ht="14.25">
      <c r="A10" s="124" t="s">
        <v>114</v>
      </c>
      <c r="B10" s="125" t="s">
        <v>111</v>
      </c>
      <c r="C10" s="125" t="s">
        <v>112</v>
      </c>
      <c r="D10" s="125" t="s">
        <v>115</v>
      </c>
      <c r="E10" s="126" t="s">
        <v>116</v>
      </c>
      <c r="F10" s="23">
        <f t="shared" si="0"/>
        <v>264.6</v>
      </c>
      <c r="G10" s="127">
        <v>264.6</v>
      </c>
      <c r="H10" s="19"/>
      <c r="I10" s="128"/>
    </row>
    <row r="11" spans="1:9" ht="14.25">
      <c r="A11" s="124" t="s">
        <v>117</v>
      </c>
      <c r="B11" s="125" t="s">
        <v>111</v>
      </c>
      <c r="C11" s="125" t="s">
        <v>118</v>
      </c>
      <c r="D11" s="125" t="s">
        <v>108</v>
      </c>
      <c r="E11" s="126" t="s">
        <v>113</v>
      </c>
      <c r="F11" s="23">
        <f t="shared" si="0"/>
        <v>1527.6</v>
      </c>
      <c r="G11" s="127">
        <v>1527.6</v>
      </c>
      <c r="H11" s="19"/>
      <c r="I11" s="128"/>
    </row>
    <row r="12" spans="1:9" ht="14.25">
      <c r="A12" s="124" t="s">
        <v>107</v>
      </c>
      <c r="B12" s="125" t="s">
        <v>111</v>
      </c>
      <c r="C12" s="125" t="s">
        <v>118</v>
      </c>
      <c r="D12" s="125" t="s">
        <v>108</v>
      </c>
      <c r="E12" s="126" t="s">
        <v>109</v>
      </c>
      <c r="F12" s="23">
        <v>460.8</v>
      </c>
      <c r="G12" s="127">
        <v>460.8</v>
      </c>
      <c r="H12" s="19"/>
      <c r="I12" s="128"/>
    </row>
    <row r="13" spans="1:9" ht="14.25">
      <c r="A13" s="124" t="s">
        <v>19</v>
      </c>
      <c r="B13" s="125" t="s">
        <v>111</v>
      </c>
      <c r="C13" s="125" t="s">
        <v>118</v>
      </c>
      <c r="D13" s="125" t="s">
        <v>119</v>
      </c>
      <c r="E13" s="126" t="s">
        <v>120</v>
      </c>
      <c r="F13" s="23">
        <f t="shared" si="0"/>
        <v>30.7</v>
      </c>
      <c r="G13" s="127">
        <v>30.7</v>
      </c>
      <c r="H13" s="19"/>
      <c r="I13" s="128"/>
    </row>
    <row r="14" spans="1:9" ht="14.25">
      <c r="A14" s="124" t="s">
        <v>147</v>
      </c>
      <c r="B14" s="125"/>
      <c r="C14" s="125"/>
      <c r="D14" s="125" t="s">
        <v>122</v>
      </c>
      <c r="E14" s="126" t="s">
        <v>148</v>
      </c>
      <c r="F14" s="23">
        <f t="shared" si="0"/>
        <v>135</v>
      </c>
      <c r="G14" s="127">
        <v>135</v>
      </c>
      <c r="H14" s="19"/>
      <c r="I14" s="128"/>
    </row>
    <row r="15" spans="1:9" ht="14.25">
      <c r="A15" s="124" t="s">
        <v>154</v>
      </c>
      <c r="B15" s="125"/>
      <c r="C15" s="125"/>
      <c r="D15" s="125" t="s">
        <v>122</v>
      </c>
      <c r="E15" s="126" t="s">
        <v>141</v>
      </c>
      <c r="F15" s="23">
        <f t="shared" si="0"/>
        <v>52</v>
      </c>
      <c r="G15" s="127">
        <v>52</v>
      </c>
      <c r="H15" s="19"/>
      <c r="I15" s="128"/>
    </row>
    <row r="16" spans="1:9" ht="14.25">
      <c r="A16" s="129" t="s">
        <v>121</v>
      </c>
      <c r="B16" s="125" t="s">
        <v>111</v>
      </c>
      <c r="C16" s="125" t="s">
        <v>118</v>
      </c>
      <c r="D16" s="125" t="s">
        <v>122</v>
      </c>
      <c r="E16" s="126" t="s">
        <v>116</v>
      </c>
      <c r="F16" s="23">
        <f t="shared" si="0"/>
        <v>0</v>
      </c>
      <c r="G16" s="127">
        <v>0</v>
      </c>
      <c r="H16" s="19"/>
      <c r="I16" s="128"/>
    </row>
    <row r="17" spans="1:9" ht="16.5" customHeight="1">
      <c r="A17" s="129" t="s">
        <v>123</v>
      </c>
      <c r="B17" s="125" t="s">
        <v>111</v>
      </c>
      <c r="C17" s="125" t="s">
        <v>118</v>
      </c>
      <c r="D17" s="125" t="s">
        <v>122</v>
      </c>
      <c r="E17" s="126" t="s">
        <v>124</v>
      </c>
      <c r="F17" s="23">
        <f t="shared" si="0"/>
        <v>5</v>
      </c>
      <c r="G17" s="127">
        <v>5</v>
      </c>
      <c r="H17" s="19"/>
      <c r="I17" s="128"/>
    </row>
    <row r="18" spans="1:9" ht="14.25">
      <c r="A18" s="129" t="s">
        <v>125</v>
      </c>
      <c r="B18" s="125" t="s">
        <v>111</v>
      </c>
      <c r="C18" s="125" t="s">
        <v>118</v>
      </c>
      <c r="D18" s="125" t="s">
        <v>126</v>
      </c>
      <c r="E18" s="126" t="s">
        <v>127</v>
      </c>
      <c r="F18" s="23">
        <f t="shared" si="0"/>
        <v>1</v>
      </c>
      <c r="G18" s="127">
        <v>1</v>
      </c>
      <c r="H18" s="19"/>
      <c r="I18" s="128"/>
    </row>
    <row r="19" spans="1:9" ht="15.75">
      <c r="A19" s="129" t="s">
        <v>150</v>
      </c>
      <c r="B19" s="125"/>
      <c r="C19" s="125"/>
      <c r="D19" s="125"/>
      <c r="E19" s="126"/>
      <c r="F19" s="23"/>
      <c r="G19" s="169">
        <f>SUM(G13:G18)</f>
        <v>223.7</v>
      </c>
      <c r="H19" s="19"/>
      <c r="I19" s="183"/>
    </row>
    <row r="20" spans="1:9" ht="45">
      <c r="A20" s="130" t="s">
        <v>128</v>
      </c>
      <c r="B20" s="131">
        <v>104</v>
      </c>
      <c r="C20" s="132"/>
      <c r="D20" s="132"/>
      <c r="E20" s="133"/>
      <c r="F20" s="134">
        <f>F21+F22+F23+F24+F25+F43+F44</f>
        <v>22395.699999999997</v>
      </c>
      <c r="G20" s="135">
        <f>G21+G22+G23+G24+G25+G43+G44</f>
        <v>18520.899999999998</v>
      </c>
      <c r="H20" s="135">
        <f>H21+H22+H23+H24+H25+H43+H44</f>
        <v>3874.7999999999997</v>
      </c>
      <c r="I20" s="136">
        <f>I21+I22+I23+I24+I25+I26+I32+I41+I42</f>
        <v>3724</v>
      </c>
    </row>
    <row r="21" spans="1:9" ht="21.75" customHeight="1">
      <c r="A21" s="129" t="s">
        <v>129</v>
      </c>
      <c r="B21" s="137">
        <v>104</v>
      </c>
      <c r="C21" s="138" t="s">
        <v>130</v>
      </c>
      <c r="D21" s="138" t="s">
        <v>108</v>
      </c>
      <c r="E21" s="139" t="s">
        <v>113</v>
      </c>
      <c r="F21" s="140">
        <f>G21+H21</f>
        <v>888.1</v>
      </c>
      <c r="G21" s="141">
        <v>888.1</v>
      </c>
      <c r="H21" s="142"/>
      <c r="I21" s="128"/>
    </row>
    <row r="22" spans="1:9" ht="14.25">
      <c r="A22" s="124" t="s">
        <v>131</v>
      </c>
      <c r="B22" s="143">
        <v>104</v>
      </c>
      <c r="C22" s="144" t="s">
        <v>132</v>
      </c>
      <c r="D22" s="144"/>
      <c r="E22" s="145" t="s">
        <v>109</v>
      </c>
      <c r="F22" s="140">
        <f>G22+H22</f>
        <v>229.1</v>
      </c>
      <c r="G22" s="141">
        <v>229.1</v>
      </c>
      <c r="H22" s="142"/>
      <c r="I22" s="128"/>
    </row>
    <row r="23" spans="1:9" ht="14.25">
      <c r="A23" s="129" t="s">
        <v>133</v>
      </c>
      <c r="B23" s="137">
        <v>104</v>
      </c>
      <c r="C23" s="138" t="s">
        <v>132</v>
      </c>
      <c r="D23" s="138" t="s">
        <v>108</v>
      </c>
      <c r="E23" s="139" t="s">
        <v>113</v>
      </c>
      <c r="F23" s="140">
        <f>G23+H23</f>
        <v>13317</v>
      </c>
      <c r="G23" s="146">
        <v>13210.4</v>
      </c>
      <c r="H23">
        <v>106.6</v>
      </c>
      <c r="I23" s="128">
        <v>2664.4</v>
      </c>
    </row>
    <row r="24" spans="1:9" ht="14.25">
      <c r="A24" s="129" t="s">
        <v>107</v>
      </c>
      <c r="B24" s="137">
        <v>104</v>
      </c>
      <c r="C24" s="138" t="s">
        <v>132</v>
      </c>
      <c r="D24" s="138" t="s">
        <v>108</v>
      </c>
      <c r="E24" s="139" t="s">
        <v>109</v>
      </c>
      <c r="F24" s="140">
        <f>G24+H24</f>
        <v>4000.3999999999996</v>
      </c>
      <c r="G24" s="146">
        <v>3968.2</v>
      </c>
      <c r="H24" s="177">
        <v>32.2</v>
      </c>
      <c r="I24" s="128">
        <v>804.6</v>
      </c>
    </row>
    <row r="25" spans="1:9" ht="14.25">
      <c r="A25" s="129" t="s">
        <v>134</v>
      </c>
      <c r="B25" s="137">
        <v>104</v>
      </c>
      <c r="C25" s="138" t="s">
        <v>132</v>
      </c>
      <c r="D25" s="138" t="s">
        <v>135</v>
      </c>
      <c r="E25" s="139" t="s">
        <v>136</v>
      </c>
      <c r="F25" s="140">
        <f>G25+H25</f>
        <v>0.8</v>
      </c>
      <c r="G25" s="147">
        <v>0.8</v>
      </c>
      <c r="H25" s="142"/>
      <c r="I25" s="128"/>
    </row>
    <row r="26" spans="1:9" ht="15">
      <c r="A26" s="148" t="s">
        <v>137</v>
      </c>
      <c r="B26" s="149">
        <v>104</v>
      </c>
      <c r="C26" s="150" t="s">
        <v>132</v>
      </c>
      <c r="D26" s="150" t="s">
        <v>119</v>
      </c>
      <c r="E26" s="151" t="s">
        <v>138</v>
      </c>
      <c r="F26" s="152">
        <f>SUM(F27:F31)</f>
        <v>501.3</v>
      </c>
      <c r="G26" s="153">
        <f>SUM(G27:G31)</f>
        <v>42.4</v>
      </c>
      <c r="H26" s="154">
        <f>SUM(H27:H31)</f>
        <v>458.90000000000003</v>
      </c>
      <c r="I26" s="154">
        <f>SUM(I27:I31)</f>
        <v>71.9</v>
      </c>
    </row>
    <row r="27" spans="1:9" ht="14.25">
      <c r="A27" s="129" t="s">
        <v>19</v>
      </c>
      <c r="B27" s="137"/>
      <c r="C27" s="138" t="s">
        <v>139</v>
      </c>
      <c r="D27" s="138" t="s">
        <v>119</v>
      </c>
      <c r="E27" s="139" t="s">
        <v>120</v>
      </c>
      <c r="F27" s="140">
        <f>G27+H27</f>
        <v>108.80000000000001</v>
      </c>
      <c r="G27" s="146">
        <v>42.4</v>
      </c>
      <c r="H27" s="142">
        <v>66.4</v>
      </c>
      <c r="I27" s="128">
        <v>42.6</v>
      </c>
    </row>
    <row r="28" spans="1:9" ht="14.25">
      <c r="A28" s="129" t="s">
        <v>140</v>
      </c>
      <c r="B28" s="137"/>
      <c r="C28" s="138" t="s">
        <v>132</v>
      </c>
      <c r="D28" s="138" t="s">
        <v>119</v>
      </c>
      <c r="E28" s="139" t="s">
        <v>141</v>
      </c>
      <c r="F28" s="140">
        <f>G28+H28</f>
        <v>20</v>
      </c>
      <c r="G28" s="146">
        <v>0</v>
      </c>
      <c r="H28" s="142">
        <v>20</v>
      </c>
      <c r="I28" s="128">
        <v>10.6</v>
      </c>
    </row>
    <row r="29" spans="1:9" ht="14.25">
      <c r="A29" s="129" t="s">
        <v>121</v>
      </c>
      <c r="B29" s="137"/>
      <c r="C29" s="138" t="s">
        <v>132</v>
      </c>
      <c r="D29" s="138" t="s">
        <v>119</v>
      </c>
      <c r="E29" s="139" t="s">
        <v>116</v>
      </c>
      <c r="F29" s="140">
        <f>G29+H29</f>
        <v>343.3</v>
      </c>
      <c r="G29" s="146">
        <v>0</v>
      </c>
      <c r="H29" s="142">
        <v>343.3</v>
      </c>
      <c r="I29" s="128"/>
    </row>
    <row r="30" spans="1:9" ht="14.25">
      <c r="A30" s="129" t="s">
        <v>142</v>
      </c>
      <c r="B30" s="137"/>
      <c r="C30" s="138" t="s">
        <v>132</v>
      </c>
      <c r="D30" s="138" t="s">
        <v>119</v>
      </c>
      <c r="E30" s="139" t="s">
        <v>143</v>
      </c>
      <c r="F30" s="140">
        <f>G30+H30</f>
        <v>25</v>
      </c>
      <c r="G30" s="146">
        <v>0</v>
      </c>
      <c r="H30" s="142">
        <v>25</v>
      </c>
      <c r="I30" s="128"/>
    </row>
    <row r="31" spans="1:9" ht="14.25">
      <c r="A31" s="129" t="s">
        <v>123</v>
      </c>
      <c r="B31" s="137"/>
      <c r="C31" s="138" t="s">
        <v>132</v>
      </c>
      <c r="D31" s="138" t="s">
        <v>119</v>
      </c>
      <c r="E31" s="139" t="s">
        <v>124</v>
      </c>
      <c r="F31" s="140">
        <f>G31+H31</f>
        <v>4.2</v>
      </c>
      <c r="G31" s="146">
        <v>0</v>
      </c>
      <c r="H31" s="142">
        <v>4.2</v>
      </c>
      <c r="I31" s="128">
        <v>18.7</v>
      </c>
    </row>
    <row r="32" spans="1:9" ht="15">
      <c r="A32" s="148" t="s">
        <v>144</v>
      </c>
      <c r="B32" s="149"/>
      <c r="C32" s="150" t="s">
        <v>132</v>
      </c>
      <c r="D32" s="150" t="s">
        <v>122</v>
      </c>
      <c r="E32" s="151" t="s">
        <v>138</v>
      </c>
      <c r="F32" s="152">
        <f>SUM(F33:F40)</f>
        <v>3439.8999999999996</v>
      </c>
      <c r="G32" s="153">
        <f>SUM(G33:G40)</f>
        <v>162.8</v>
      </c>
      <c r="H32" s="154">
        <f>SUM(H33:H40)</f>
        <v>3277.0999999999995</v>
      </c>
      <c r="I32" s="154">
        <f>SUM(I33:I40)</f>
        <v>183.1</v>
      </c>
    </row>
    <row r="33" spans="1:9" ht="14.25">
      <c r="A33" s="129" t="s">
        <v>19</v>
      </c>
      <c r="B33" s="137"/>
      <c r="C33" s="138" t="s">
        <v>132</v>
      </c>
      <c r="D33" s="138" t="s">
        <v>122</v>
      </c>
      <c r="E33" s="139" t="s">
        <v>120</v>
      </c>
      <c r="F33" s="140">
        <f>G33+H33</f>
        <v>11.4</v>
      </c>
      <c r="G33" s="146">
        <v>0</v>
      </c>
      <c r="H33" s="142">
        <v>11.4</v>
      </c>
      <c r="I33" s="128">
        <v>3.8</v>
      </c>
    </row>
    <row r="34" spans="1:9" ht="14.25">
      <c r="A34" s="129" t="s">
        <v>145</v>
      </c>
      <c r="B34" s="137"/>
      <c r="C34" s="138" t="s">
        <v>132</v>
      </c>
      <c r="D34" s="138" t="s">
        <v>122</v>
      </c>
      <c r="E34" s="139" t="s">
        <v>146</v>
      </c>
      <c r="F34" s="140">
        <f>G34+H34</f>
        <v>54.8</v>
      </c>
      <c r="G34" s="146">
        <v>54.8</v>
      </c>
      <c r="H34" s="142">
        <v>0</v>
      </c>
      <c r="I34" s="128">
        <v>109.7</v>
      </c>
    </row>
    <row r="35" spans="1:9" ht="14.25">
      <c r="A35" s="129" t="s">
        <v>147</v>
      </c>
      <c r="B35" s="137"/>
      <c r="C35" s="138" t="s">
        <v>132</v>
      </c>
      <c r="D35" s="138" t="s">
        <v>122</v>
      </c>
      <c r="E35" s="139" t="s">
        <v>148</v>
      </c>
      <c r="F35" s="140">
        <f aca="true" t="shared" si="1" ref="F35:F42">G35+H35</f>
        <v>106.1</v>
      </c>
      <c r="G35" s="146">
        <v>0</v>
      </c>
      <c r="H35" s="142">
        <v>106.1</v>
      </c>
      <c r="I35" s="128"/>
    </row>
    <row r="36" spans="1:9" ht="14.25">
      <c r="A36" s="129" t="s">
        <v>140</v>
      </c>
      <c r="B36" s="137"/>
      <c r="C36" s="138" t="s">
        <v>132</v>
      </c>
      <c r="D36" s="138" t="s">
        <v>122</v>
      </c>
      <c r="E36" s="139" t="s">
        <v>141</v>
      </c>
      <c r="F36" s="140">
        <f t="shared" si="1"/>
        <v>2175.7</v>
      </c>
      <c r="G36" s="146">
        <v>0</v>
      </c>
      <c r="H36" s="142">
        <v>2175.7</v>
      </c>
      <c r="I36" s="128">
        <v>20.6</v>
      </c>
    </row>
    <row r="37" spans="1:9" ht="14.25">
      <c r="A37" s="129" t="s">
        <v>121</v>
      </c>
      <c r="B37" s="137"/>
      <c r="C37" s="138" t="s">
        <v>132</v>
      </c>
      <c r="D37" s="138" t="s">
        <v>122</v>
      </c>
      <c r="E37" s="139" t="s">
        <v>116</v>
      </c>
      <c r="F37" s="140">
        <f t="shared" si="1"/>
        <v>421.6</v>
      </c>
      <c r="G37" s="146">
        <v>108</v>
      </c>
      <c r="H37" s="142">
        <v>313.6</v>
      </c>
      <c r="I37" s="128"/>
    </row>
    <row r="38" spans="1:9" ht="14.25">
      <c r="A38" s="129" t="s">
        <v>125</v>
      </c>
      <c r="B38" s="137"/>
      <c r="C38" s="138" t="s">
        <v>132</v>
      </c>
      <c r="D38" s="138" t="s">
        <v>122</v>
      </c>
      <c r="E38" s="139" t="s">
        <v>127</v>
      </c>
      <c r="F38" s="140">
        <f t="shared" si="1"/>
        <v>3.2</v>
      </c>
      <c r="G38" s="146"/>
      <c r="H38" s="142">
        <v>3.2</v>
      </c>
      <c r="I38" s="128"/>
    </row>
    <row r="39" spans="1:9" ht="14.25">
      <c r="A39" s="129" t="s">
        <v>142</v>
      </c>
      <c r="B39" s="137"/>
      <c r="C39" s="138" t="s">
        <v>132</v>
      </c>
      <c r="D39" s="138" t="s">
        <v>122</v>
      </c>
      <c r="E39" s="139" t="s">
        <v>143</v>
      </c>
      <c r="F39" s="140">
        <f t="shared" si="1"/>
        <v>333.9</v>
      </c>
      <c r="G39" s="146"/>
      <c r="H39" s="142">
        <v>333.9</v>
      </c>
      <c r="I39" s="128">
        <v>40</v>
      </c>
    </row>
    <row r="40" spans="1:9" ht="14.25">
      <c r="A40" s="129" t="s">
        <v>123</v>
      </c>
      <c r="B40" s="137"/>
      <c r="C40" s="138" t="s">
        <v>132</v>
      </c>
      <c r="D40" s="138" t="s">
        <v>122</v>
      </c>
      <c r="E40" s="139" t="s">
        <v>124</v>
      </c>
      <c r="F40" s="140">
        <f t="shared" si="1"/>
        <v>333.2</v>
      </c>
      <c r="G40" s="146"/>
      <c r="H40" s="142">
        <v>333.2</v>
      </c>
      <c r="I40" s="128">
        <v>9</v>
      </c>
    </row>
    <row r="41" spans="1:9" ht="14.25">
      <c r="A41" s="155" t="s">
        <v>125</v>
      </c>
      <c r="B41" s="156"/>
      <c r="C41" s="157" t="s">
        <v>132</v>
      </c>
      <c r="D41" s="157" t="s">
        <v>149</v>
      </c>
      <c r="E41" s="158" t="s">
        <v>127</v>
      </c>
      <c r="F41" s="140">
        <f t="shared" si="1"/>
        <v>6</v>
      </c>
      <c r="G41" s="146">
        <v>6</v>
      </c>
      <c r="H41" s="142">
        <v>0</v>
      </c>
      <c r="I41" s="128"/>
    </row>
    <row r="42" spans="1:9" ht="14.25">
      <c r="A42" s="155" t="s">
        <v>125</v>
      </c>
      <c r="B42" s="156"/>
      <c r="C42" s="157" t="s">
        <v>132</v>
      </c>
      <c r="D42" s="157" t="s">
        <v>126</v>
      </c>
      <c r="E42" s="158" t="s">
        <v>127</v>
      </c>
      <c r="F42" s="140">
        <f t="shared" si="1"/>
        <v>13.1</v>
      </c>
      <c r="G42" s="146">
        <v>13.1</v>
      </c>
      <c r="H42" s="142">
        <v>0</v>
      </c>
      <c r="I42" s="128"/>
    </row>
    <row r="43" spans="1:9" ht="15">
      <c r="A43" s="159" t="s">
        <v>150</v>
      </c>
      <c r="B43" s="143"/>
      <c r="C43" s="144"/>
      <c r="D43" s="144"/>
      <c r="E43" s="145"/>
      <c r="F43" s="160">
        <f>F26+F32+F41+F42</f>
        <v>3960.2999999999997</v>
      </c>
      <c r="G43" s="161">
        <f>G26+G32+G41+G42</f>
        <v>224.3</v>
      </c>
      <c r="H43" s="162">
        <f>H26+H32+H41+H42</f>
        <v>3735.9999999999995</v>
      </c>
      <c r="I43" s="162">
        <f>I26+I32+I41+I42</f>
        <v>255</v>
      </c>
    </row>
    <row r="44" spans="1:9" ht="14.25">
      <c r="A44" s="129" t="s">
        <v>20</v>
      </c>
      <c r="B44" s="137"/>
      <c r="C44" s="138" t="s">
        <v>151</v>
      </c>
      <c r="D44" s="138" t="s">
        <v>152</v>
      </c>
      <c r="E44" s="139" t="s">
        <v>143</v>
      </c>
      <c r="F44" s="140">
        <f>G44+H44</f>
        <v>0</v>
      </c>
      <c r="G44" s="146">
        <v>0</v>
      </c>
      <c r="H44" s="142"/>
      <c r="I44" s="128">
        <v>0</v>
      </c>
    </row>
    <row r="45" spans="1:9" ht="15.75">
      <c r="A45" s="163" t="s">
        <v>153</v>
      </c>
      <c r="B45" s="164"/>
      <c r="C45" s="165" t="s">
        <v>151</v>
      </c>
      <c r="D45" s="166" t="s">
        <v>152</v>
      </c>
      <c r="E45" s="167" t="s">
        <v>124</v>
      </c>
      <c r="F45" s="168">
        <f>F5+F20</f>
        <v>26950.399999999998</v>
      </c>
      <c r="G45" s="169">
        <f>G5+G20</f>
        <v>23075.6</v>
      </c>
      <c r="H45" s="170">
        <f>H5+H20</f>
        <v>3874.7999999999997</v>
      </c>
      <c r="I45" s="170">
        <f>I5+I20</f>
        <v>3724</v>
      </c>
    </row>
    <row r="46" spans="1:9" ht="12.75">
      <c r="A46" s="4"/>
      <c r="B46" s="171"/>
      <c r="C46" s="171"/>
      <c r="D46" s="171"/>
      <c r="E46" s="172"/>
      <c r="F46" s="4"/>
      <c r="G46" s="171"/>
      <c r="H46" s="173"/>
      <c r="I46" s="174"/>
    </row>
    <row r="47" spans="1:7" ht="12.75">
      <c r="A47" t="s">
        <v>156</v>
      </c>
      <c r="G47">
        <f>ROUND(106356*0.217,0)</f>
        <v>23079</v>
      </c>
    </row>
    <row r="48" ht="12.75">
      <c r="F48" s="2"/>
    </row>
  </sheetData>
  <sheetProtection/>
  <mergeCells count="2">
    <mergeCell ref="F3:H3"/>
    <mergeCell ref="I3:I4"/>
  </mergeCells>
  <printOptions/>
  <pageMargins left="0.24" right="0.16" top="0.25" bottom="0.24" header="0.2" footer="0.2"/>
  <pageSetup horizontalDpi="600" verticalDpi="600" orientation="landscape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55"/>
  <sheetViews>
    <sheetView zoomScale="75" zoomScaleNormal="75" zoomScalePageLayoutView="0" workbookViewId="0" topLeftCell="B1">
      <selection activeCell="E70" sqref="E70"/>
    </sheetView>
  </sheetViews>
  <sheetFormatPr defaultColWidth="9.140625" defaultRowHeight="12.75"/>
  <cols>
    <col min="1" max="1" width="10.140625" style="0" customWidth="1"/>
    <col min="2" max="2" width="99.8515625" style="0" customWidth="1"/>
    <col min="3" max="3" width="11.7109375" style="0" customWidth="1"/>
    <col min="4" max="4" width="14.8515625" style="0" customWidth="1"/>
    <col min="5" max="5" width="16.57421875" style="0" customWidth="1"/>
    <col min="6" max="6" width="10.8515625" style="0" customWidth="1"/>
    <col min="7" max="7" width="14.421875" style="0" customWidth="1"/>
  </cols>
  <sheetData>
    <row r="1" spans="2:7" ht="15.75">
      <c r="B1" s="55" t="s">
        <v>160</v>
      </c>
      <c r="C1" s="204"/>
      <c r="F1" s="205"/>
      <c r="G1" s="206" t="s">
        <v>161</v>
      </c>
    </row>
    <row r="2" spans="6:7" ht="18" customHeight="1">
      <c r="F2" s="207"/>
      <c r="G2" s="206" t="s">
        <v>162</v>
      </c>
    </row>
    <row r="3" spans="3:7" s="108" customFormat="1" ht="15.75">
      <c r="C3" s="208"/>
      <c r="G3" s="206" t="s">
        <v>231</v>
      </c>
    </row>
    <row r="4" spans="3:7" s="108" customFormat="1" ht="15.75">
      <c r="C4" s="208"/>
      <c r="G4" s="206"/>
    </row>
    <row r="5" spans="3:7" s="108" customFormat="1" ht="15.75">
      <c r="C5" s="208"/>
      <c r="G5" s="209"/>
    </row>
    <row r="6" spans="1:8" s="108" customFormat="1" ht="15.75">
      <c r="A6" s="229"/>
      <c r="B6" s="51" t="s">
        <v>488</v>
      </c>
      <c r="C6" s="230"/>
      <c r="D6" s="229"/>
      <c r="E6" s="229"/>
      <c r="F6" s="229"/>
      <c r="G6" s="229"/>
      <c r="H6" s="210"/>
    </row>
    <row r="7" spans="1:8" s="108" customFormat="1" ht="15.75">
      <c r="A7" s="229"/>
      <c r="B7" s="55" t="s">
        <v>489</v>
      </c>
      <c r="C7" s="230"/>
      <c r="D7" s="229"/>
      <c r="E7" s="229"/>
      <c r="F7" s="229"/>
      <c r="G7" s="229"/>
      <c r="H7" s="210"/>
    </row>
    <row r="8" spans="1:8" s="108" customFormat="1" ht="15.75">
      <c r="A8" s="229"/>
      <c r="B8" s="55"/>
      <c r="C8" s="230"/>
      <c r="D8" s="229"/>
      <c r="E8" s="229"/>
      <c r="F8" s="229"/>
      <c r="G8" s="229"/>
      <c r="H8" s="210"/>
    </row>
    <row r="9" spans="1:7" ht="15">
      <c r="A9" s="229"/>
      <c r="B9" s="229"/>
      <c r="C9" s="229"/>
      <c r="D9" s="229"/>
      <c r="E9" s="229"/>
      <c r="F9" s="229"/>
      <c r="G9" s="231" t="s">
        <v>163</v>
      </c>
    </row>
    <row r="10" spans="1:7" ht="12.75" customHeight="1">
      <c r="A10" s="571" t="s">
        <v>164</v>
      </c>
      <c r="B10" s="573" t="s">
        <v>96</v>
      </c>
      <c r="C10" s="575" t="s">
        <v>165</v>
      </c>
      <c r="D10" s="569" t="s">
        <v>166</v>
      </c>
      <c r="E10" s="569" t="s">
        <v>167</v>
      </c>
      <c r="F10" s="569" t="s">
        <v>168</v>
      </c>
      <c r="G10" s="569" t="s">
        <v>169</v>
      </c>
    </row>
    <row r="11" spans="1:7" ht="12.75" customHeight="1">
      <c r="A11" s="572"/>
      <c r="B11" s="574"/>
      <c r="C11" s="576"/>
      <c r="D11" s="570"/>
      <c r="E11" s="570"/>
      <c r="F11" s="570"/>
      <c r="G11" s="570"/>
    </row>
    <row r="12" spans="1:7" ht="20.25" customHeight="1">
      <c r="A12" s="232"/>
      <c r="B12" s="233" t="s">
        <v>170</v>
      </c>
      <c r="C12" s="234"/>
      <c r="D12" s="235"/>
      <c r="E12" s="236"/>
      <c r="F12" s="236"/>
      <c r="G12" s="237">
        <f>G14+G17</f>
        <v>4102.1</v>
      </c>
    </row>
    <row r="13" spans="1:7" ht="15.75" customHeight="1">
      <c r="A13" s="214" t="s">
        <v>171</v>
      </c>
      <c r="B13" s="211" t="s">
        <v>1</v>
      </c>
      <c r="C13" s="222">
        <v>924</v>
      </c>
      <c r="D13" s="223">
        <v>100</v>
      </c>
      <c r="E13" s="165"/>
      <c r="F13" s="165"/>
      <c r="G13" s="216">
        <f>G14+G17</f>
        <v>4102.1</v>
      </c>
    </row>
    <row r="14" spans="1:7" ht="30.75" customHeight="1">
      <c r="A14" s="214" t="s">
        <v>173</v>
      </c>
      <c r="B14" s="238" t="s">
        <v>174</v>
      </c>
      <c r="C14" s="222">
        <v>924</v>
      </c>
      <c r="D14" s="223">
        <v>102</v>
      </c>
      <c r="E14" s="165"/>
      <c r="F14" s="165"/>
      <c r="G14" s="216">
        <f>G15</f>
        <v>1211.5</v>
      </c>
    </row>
    <row r="15" spans="1:7" ht="18.75" customHeight="1">
      <c r="A15" s="213" t="s">
        <v>175</v>
      </c>
      <c r="B15" s="225" t="s">
        <v>176</v>
      </c>
      <c r="C15" s="212">
        <v>924</v>
      </c>
      <c r="D15" s="137">
        <v>102</v>
      </c>
      <c r="E15" s="138" t="s">
        <v>414</v>
      </c>
      <c r="F15" s="138"/>
      <c r="G15" s="220">
        <f>G16</f>
        <v>1211.5</v>
      </c>
    </row>
    <row r="16" spans="1:7" ht="44.25" customHeight="1">
      <c r="A16" s="213" t="s">
        <v>177</v>
      </c>
      <c r="B16" s="225" t="s">
        <v>178</v>
      </c>
      <c r="C16" s="212">
        <v>924</v>
      </c>
      <c r="D16" s="137">
        <v>102</v>
      </c>
      <c r="E16" s="138" t="s">
        <v>414</v>
      </c>
      <c r="F16" s="138" t="s">
        <v>179</v>
      </c>
      <c r="G16" s="220">
        <v>1211.5</v>
      </c>
    </row>
    <row r="17" spans="1:7" ht="33" customHeight="1">
      <c r="A17" s="214" t="s">
        <v>180</v>
      </c>
      <c r="B17" s="238" t="s">
        <v>181</v>
      </c>
      <c r="C17" s="222">
        <v>924</v>
      </c>
      <c r="D17" s="223">
        <v>103</v>
      </c>
      <c r="E17" s="138"/>
      <c r="F17" s="165"/>
      <c r="G17" s="216">
        <f>G18+G20+G22+G26</f>
        <v>2890.6</v>
      </c>
    </row>
    <row r="18" spans="1:7" ht="17.25" customHeight="1">
      <c r="A18" s="213" t="s">
        <v>182</v>
      </c>
      <c r="B18" s="225" t="s">
        <v>183</v>
      </c>
      <c r="C18" s="212">
        <v>924</v>
      </c>
      <c r="D18" s="137">
        <v>103</v>
      </c>
      <c r="E18" s="138" t="s">
        <v>415</v>
      </c>
      <c r="F18" s="138"/>
      <c r="G18" s="220">
        <f>G19</f>
        <v>1042.3</v>
      </c>
    </row>
    <row r="19" spans="1:7" ht="42.75" customHeight="1">
      <c r="A19" s="213" t="s">
        <v>184</v>
      </c>
      <c r="B19" s="225" t="s">
        <v>178</v>
      </c>
      <c r="C19" s="212">
        <v>924</v>
      </c>
      <c r="D19" s="137">
        <v>103</v>
      </c>
      <c r="E19" s="138" t="s">
        <v>415</v>
      </c>
      <c r="F19" s="138" t="s">
        <v>179</v>
      </c>
      <c r="G19" s="220">
        <v>1042.3</v>
      </c>
    </row>
    <row r="20" spans="1:7" ht="16.5" customHeight="1">
      <c r="A20" s="213" t="s">
        <v>185</v>
      </c>
      <c r="B20" s="225" t="s">
        <v>186</v>
      </c>
      <c r="C20" s="212">
        <v>924</v>
      </c>
      <c r="D20" s="137">
        <v>103</v>
      </c>
      <c r="E20" s="138" t="s">
        <v>416</v>
      </c>
      <c r="F20" s="138"/>
      <c r="G20" s="220">
        <f>G21</f>
        <v>285.8</v>
      </c>
    </row>
    <row r="21" spans="1:7" ht="43.5" customHeight="1">
      <c r="A21" s="213" t="s">
        <v>187</v>
      </c>
      <c r="B21" s="225" t="s">
        <v>178</v>
      </c>
      <c r="C21" s="212">
        <v>924</v>
      </c>
      <c r="D21" s="137">
        <v>103</v>
      </c>
      <c r="E21" s="138" t="s">
        <v>416</v>
      </c>
      <c r="F21" s="138" t="s">
        <v>179</v>
      </c>
      <c r="G21" s="220">
        <v>285.8</v>
      </c>
    </row>
    <row r="22" spans="1:7" ht="16.5" customHeight="1">
      <c r="A22" s="213" t="s">
        <v>188</v>
      </c>
      <c r="B22" s="225" t="s">
        <v>189</v>
      </c>
      <c r="C22" s="212">
        <v>924</v>
      </c>
      <c r="D22" s="137">
        <v>103</v>
      </c>
      <c r="E22" s="138" t="s">
        <v>413</v>
      </c>
      <c r="F22" s="138"/>
      <c r="G22" s="220">
        <f>G23+G24+G25</f>
        <v>1490.5</v>
      </c>
    </row>
    <row r="23" spans="1:7" ht="43.5" customHeight="1">
      <c r="A23" s="213" t="s">
        <v>190</v>
      </c>
      <c r="B23" s="225" t="s">
        <v>178</v>
      </c>
      <c r="C23" s="212">
        <v>924</v>
      </c>
      <c r="D23" s="137">
        <v>103</v>
      </c>
      <c r="E23" s="138" t="s">
        <v>413</v>
      </c>
      <c r="F23" s="138" t="s">
        <v>179</v>
      </c>
      <c r="G23" s="220">
        <v>1198.9</v>
      </c>
    </row>
    <row r="24" spans="1:7" ht="16.5" customHeight="1">
      <c r="A24" s="213" t="s">
        <v>191</v>
      </c>
      <c r="B24" s="225" t="s">
        <v>403</v>
      </c>
      <c r="C24" s="212">
        <v>924</v>
      </c>
      <c r="D24" s="137">
        <v>103</v>
      </c>
      <c r="E24" s="138" t="s">
        <v>413</v>
      </c>
      <c r="F24" s="138" t="s">
        <v>193</v>
      </c>
      <c r="G24" s="220">
        <v>289.6</v>
      </c>
    </row>
    <row r="25" spans="1:7" ht="19.5" customHeight="1">
      <c r="A25" s="213" t="s">
        <v>194</v>
      </c>
      <c r="B25" s="225" t="s">
        <v>195</v>
      </c>
      <c r="C25" s="212">
        <v>924</v>
      </c>
      <c r="D25" s="137">
        <v>103</v>
      </c>
      <c r="E25" s="138" t="s">
        <v>413</v>
      </c>
      <c r="F25" s="138" t="s">
        <v>196</v>
      </c>
      <c r="G25" s="220">
        <v>2</v>
      </c>
    </row>
    <row r="26" spans="1:7" ht="29.25" customHeight="1">
      <c r="A26" s="213" t="s">
        <v>476</v>
      </c>
      <c r="B26" s="315" t="s">
        <v>236</v>
      </c>
      <c r="C26" s="212">
        <v>924</v>
      </c>
      <c r="D26" s="137">
        <v>103</v>
      </c>
      <c r="E26" s="313" t="s">
        <v>417</v>
      </c>
      <c r="F26" s="313"/>
      <c r="G26" s="220">
        <f>G27</f>
        <v>72</v>
      </c>
    </row>
    <row r="27" spans="1:7" ht="19.5" customHeight="1">
      <c r="A27" s="213" t="s">
        <v>477</v>
      </c>
      <c r="B27" s="315" t="s">
        <v>195</v>
      </c>
      <c r="C27" s="212">
        <v>924</v>
      </c>
      <c r="D27" s="137">
        <v>103</v>
      </c>
      <c r="E27" s="313" t="s">
        <v>417</v>
      </c>
      <c r="F27" s="313" t="s">
        <v>196</v>
      </c>
      <c r="G27" s="220">
        <v>72</v>
      </c>
    </row>
    <row r="28" spans="1:7" ht="24" customHeight="1">
      <c r="A28" s="213"/>
      <c r="B28" s="228" t="s">
        <v>197</v>
      </c>
      <c r="C28" s="212"/>
      <c r="D28" s="137"/>
      <c r="E28" s="138"/>
      <c r="F28" s="138"/>
      <c r="G28" s="216">
        <f>G29+G63+G67+G74+G102+G117+G126+G135+G139</f>
        <v>125692.09999999999</v>
      </c>
    </row>
    <row r="29" spans="1:7" ht="20.25" customHeight="1">
      <c r="A29" s="214" t="s">
        <v>171</v>
      </c>
      <c r="B29" s="215" t="s">
        <v>172</v>
      </c>
      <c r="C29" s="222">
        <v>969</v>
      </c>
      <c r="D29" s="223">
        <v>100</v>
      </c>
      <c r="E29" s="138"/>
      <c r="F29" s="138"/>
      <c r="G29" s="216">
        <f>G30+G45+G48</f>
        <v>30171.100000000002</v>
      </c>
    </row>
    <row r="30" spans="1:7" ht="45" customHeight="1">
      <c r="A30" s="214" t="s">
        <v>173</v>
      </c>
      <c r="B30" s="238" t="s">
        <v>198</v>
      </c>
      <c r="C30" s="222">
        <v>969</v>
      </c>
      <c r="D30" s="223">
        <v>104</v>
      </c>
      <c r="E30" s="138"/>
      <c r="F30" s="165"/>
      <c r="G30" s="216">
        <f>G31+G33+G37+G39+G42</f>
        <v>24514.7</v>
      </c>
    </row>
    <row r="31" spans="1:7" s="181" customFormat="1" ht="30.75" customHeight="1">
      <c r="A31" s="213" t="s">
        <v>175</v>
      </c>
      <c r="B31" s="226" t="s">
        <v>411</v>
      </c>
      <c r="C31" s="212">
        <v>969</v>
      </c>
      <c r="D31" s="137">
        <v>104</v>
      </c>
      <c r="E31" s="138" t="s">
        <v>418</v>
      </c>
      <c r="F31" s="138"/>
      <c r="G31" s="220">
        <f>G32</f>
        <v>1211.5</v>
      </c>
    </row>
    <row r="32" spans="1:7" ht="45.75" customHeight="1">
      <c r="A32" s="213" t="s">
        <v>308</v>
      </c>
      <c r="B32" s="225" t="s">
        <v>178</v>
      </c>
      <c r="C32" s="212">
        <v>969</v>
      </c>
      <c r="D32" s="137">
        <v>104</v>
      </c>
      <c r="E32" s="138" t="s">
        <v>418</v>
      </c>
      <c r="F32" s="138" t="s">
        <v>179</v>
      </c>
      <c r="G32" s="220">
        <v>1211.5</v>
      </c>
    </row>
    <row r="33" spans="1:7" s="181" customFormat="1" ht="31.5" customHeight="1">
      <c r="A33" s="213" t="s">
        <v>315</v>
      </c>
      <c r="B33" s="225" t="s">
        <v>412</v>
      </c>
      <c r="C33" s="212">
        <v>969</v>
      </c>
      <c r="D33" s="137">
        <v>104</v>
      </c>
      <c r="E33" s="138" t="s">
        <v>419</v>
      </c>
      <c r="F33" s="332"/>
      <c r="G33" s="220">
        <f>G34+G35+G36</f>
        <v>18950.2</v>
      </c>
    </row>
    <row r="34" spans="1:8" ht="42" customHeight="1">
      <c r="A34" s="213" t="s">
        <v>316</v>
      </c>
      <c r="B34" s="225" t="s">
        <v>178</v>
      </c>
      <c r="C34" s="212">
        <v>969</v>
      </c>
      <c r="D34" s="137">
        <v>104</v>
      </c>
      <c r="E34" s="138" t="s">
        <v>419</v>
      </c>
      <c r="F34" s="138" t="s">
        <v>179</v>
      </c>
      <c r="G34" s="220">
        <v>15567.1</v>
      </c>
      <c r="H34" t="s">
        <v>490</v>
      </c>
    </row>
    <row r="35" spans="1:8" ht="21" customHeight="1">
      <c r="A35" s="213" t="s">
        <v>317</v>
      </c>
      <c r="B35" s="225" t="s">
        <v>403</v>
      </c>
      <c r="C35" s="212">
        <v>969</v>
      </c>
      <c r="D35" s="137">
        <v>104</v>
      </c>
      <c r="E35" s="138" t="s">
        <v>419</v>
      </c>
      <c r="F35" s="138" t="s">
        <v>193</v>
      </c>
      <c r="G35" s="220">
        <v>3361.9</v>
      </c>
      <c r="H35">
        <v>3494.9</v>
      </c>
    </row>
    <row r="36" spans="1:7" ht="20.25" customHeight="1">
      <c r="A36" s="213" t="s">
        <v>318</v>
      </c>
      <c r="B36" s="225" t="s">
        <v>195</v>
      </c>
      <c r="C36" s="212">
        <v>969</v>
      </c>
      <c r="D36" s="137">
        <v>104</v>
      </c>
      <c r="E36" s="138" t="s">
        <v>419</v>
      </c>
      <c r="F36" s="138" t="s">
        <v>196</v>
      </c>
      <c r="G36" s="220">
        <v>21.2</v>
      </c>
    </row>
    <row r="37" spans="1:7" ht="44.25" customHeight="1">
      <c r="A37" s="213" t="s">
        <v>309</v>
      </c>
      <c r="B37" s="224" t="s">
        <v>264</v>
      </c>
      <c r="C37" s="320">
        <v>969</v>
      </c>
      <c r="D37" s="310">
        <v>104</v>
      </c>
      <c r="E37" s="311" t="s">
        <v>473</v>
      </c>
      <c r="F37" s="311"/>
      <c r="G37" s="220">
        <f>G38</f>
        <v>6</v>
      </c>
    </row>
    <row r="38" spans="1:7" ht="20.25" customHeight="1">
      <c r="A38" s="213" t="s">
        <v>319</v>
      </c>
      <c r="B38" s="224" t="s">
        <v>403</v>
      </c>
      <c r="C38" s="320">
        <v>969</v>
      </c>
      <c r="D38" s="310">
        <v>104</v>
      </c>
      <c r="E38" s="311" t="s">
        <v>473</v>
      </c>
      <c r="F38" s="311" t="s">
        <v>193</v>
      </c>
      <c r="G38" s="220">
        <v>6</v>
      </c>
    </row>
    <row r="39" spans="1:7" ht="44.25" customHeight="1">
      <c r="A39" s="213" t="s">
        <v>471</v>
      </c>
      <c r="B39" s="225" t="s">
        <v>301</v>
      </c>
      <c r="C39" s="320">
        <v>969</v>
      </c>
      <c r="D39" s="310">
        <v>104</v>
      </c>
      <c r="E39" s="138" t="s">
        <v>474</v>
      </c>
      <c r="F39" s="138"/>
      <c r="G39" s="220">
        <f>G40+G41</f>
        <v>4021</v>
      </c>
    </row>
    <row r="40" spans="1:7" ht="44.25" customHeight="1">
      <c r="A40" s="213" t="s">
        <v>472</v>
      </c>
      <c r="B40" s="224" t="s">
        <v>178</v>
      </c>
      <c r="C40" s="320">
        <v>969</v>
      </c>
      <c r="D40" s="310">
        <v>104</v>
      </c>
      <c r="E40" s="138" t="s">
        <v>474</v>
      </c>
      <c r="F40" s="138" t="s">
        <v>179</v>
      </c>
      <c r="G40" s="220">
        <v>3746.5</v>
      </c>
    </row>
    <row r="41" spans="1:7" ht="20.25" customHeight="1">
      <c r="A41" s="213" t="s">
        <v>481</v>
      </c>
      <c r="B41" s="224" t="s">
        <v>403</v>
      </c>
      <c r="C41" s="320">
        <v>969</v>
      </c>
      <c r="D41" s="310">
        <v>104</v>
      </c>
      <c r="E41" s="138" t="s">
        <v>474</v>
      </c>
      <c r="F41" s="138" t="s">
        <v>193</v>
      </c>
      <c r="G41" s="220">
        <v>274.5</v>
      </c>
    </row>
    <row r="42" spans="1:7" s="181" customFormat="1" ht="33" customHeight="1">
      <c r="A42" s="308" t="s">
        <v>482</v>
      </c>
      <c r="B42" s="224" t="s">
        <v>299</v>
      </c>
      <c r="C42" s="320">
        <v>969</v>
      </c>
      <c r="D42" s="310">
        <v>104</v>
      </c>
      <c r="E42" s="311" t="s">
        <v>475</v>
      </c>
      <c r="F42" s="311"/>
      <c r="G42" s="312">
        <f>G43+G44</f>
        <v>326</v>
      </c>
    </row>
    <row r="43" spans="1:7" ht="42.75">
      <c r="A43" s="308" t="s">
        <v>483</v>
      </c>
      <c r="B43" s="224" t="s">
        <v>178</v>
      </c>
      <c r="C43" s="320">
        <v>969</v>
      </c>
      <c r="D43" s="310">
        <v>104</v>
      </c>
      <c r="E43" s="311" t="s">
        <v>475</v>
      </c>
      <c r="F43" s="311" t="s">
        <v>179</v>
      </c>
      <c r="G43" s="312">
        <v>149.9</v>
      </c>
    </row>
    <row r="44" spans="1:7" ht="20.25" customHeight="1">
      <c r="A44" s="308" t="s">
        <v>484</v>
      </c>
      <c r="B44" s="224" t="s">
        <v>403</v>
      </c>
      <c r="C44" s="320">
        <v>969</v>
      </c>
      <c r="D44" s="310">
        <v>104</v>
      </c>
      <c r="E44" s="311" t="s">
        <v>475</v>
      </c>
      <c r="F44" s="311" t="s">
        <v>193</v>
      </c>
      <c r="G44" s="312">
        <v>176.1</v>
      </c>
    </row>
    <row r="45" spans="1:7" ht="17.25" customHeight="1">
      <c r="A45" s="303" t="s">
        <v>180</v>
      </c>
      <c r="B45" s="240" t="s">
        <v>21</v>
      </c>
      <c r="C45" s="321">
        <v>969</v>
      </c>
      <c r="D45" s="305">
        <v>111</v>
      </c>
      <c r="E45" s="311"/>
      <c r="F45" s="306"/>
      <c r="G45" s="307">
        <f>G46</f>
        <v>700</v>
      </c>
    </row>
    <row r="46" spans="1:7" s="181" customFormat="1" ht="20.25" customHeight="1">
      <c r="A46" s="308" t="s">
        <v>182</v>
      </c>
      <c r="B46" s="333" t="s">
        <v>266</v>
      </c>
      <c r="C46" s="309">
        <v>969</v>
      </c>
      <c r="D46" s="310">
        <v>111</v>
      </c>
      <c r="E46" s="311" t="s">
        <v>420</v>
      </c>
      <c r="F46" s="311"/>
      <c r="G46" s="312">
        <f>G47</f>
        <v>700</v>
      </c>
    </row>
    <row r="47" spans="1:9" ht="21" customHeight="1">
      <c r="A47" s="308" t="s">
        <v>184</v>
      </c>
      <c r="B47" s="224" t="s">
        <v>195</v>
      </c>
      <c r="C47" s="309">
        <v>969</v>
      </c>
      <c r="D47" s="310">
        <v>111</v>
      </c>
      <c r="E47" s="311" t="s">
        <v>420</v>
      </c>
      <c r="F47" s="311" t="s">
        <v>196</v>
      </c>
      <c r="G47" s="312">
        <v>700</v>
      </c>
      <c r="H47">
        <v>530</v>
      </c>
      <c r="I47">
        <v>-170</v>
      </c>
    </row>
    <row r="48" spans="1:7" ht="21.75" customHeight="1">
      <c r="A48" s="303" t="s">
        <v>310</v>
      </c>
      <c r="B48" s="322" t="s">
        <v>22</v>
      </c>
      <c r="C48" s="304">
        <v>969</v>
      </c>
      <c r="D48" s="305">
        <v>113</v>
      </c>
      <c r="E48" s="311"/>
      <c r="F48" s="306"/>
      <c r="G48" s="307">
        <f>F65+G49+G51+G53+G57+G59+G61</f>
        <v>4956.400000000001</v>
      </c>
    </row>
    <row r="49" spans="1:7" s="181" customFormat="1" ht="21" customHeight="1">
      <c r="A49" s="308" t="s">
        <v>235</v>
      </c>
      <c r="B49" s="224" t="s">
        <v>244</v>
      </c>
      <c r="C49" s="309">
        <v>969</v>
      </c>
      <c r="D49" s="310">
        <v>113</v>
      </c>
      <c r="E49" s="311" t="s">
        <v>421</v>
      </c>
      <c r="F49" s="311"/>
      <c r="G49" s="312">
        <f>G50</f>
        <v>26</v>
      </c>
    </row>
    <row r="50" spans="1:7" ht="19.5" customHeight="1">
      <c r="A50" s="308" t="s">
        <v>237</v>
      </c>
      <c r="B50" s="224" t="s">
        <v>403</v>
      </c>
      <c r="C50" s="309">
        <v>969</v>
      </c>
      <c r="D50" s="310">
        <v>113</v>
      </c>
      <c r="E50" s="311" t="s">
        <v>421</v>
      </c>
      <c r="F50" s="311" t="s">
        <v>193</v>
      </c>
      <c r="G50" s="312">
        <v>26</v>
      </c>
    </row>
    <row r="51" spans="1:7" s="181" customFormat="1" ht="19.5" customHeight="1">
      <c r="A51" s="308" t="s">
        <v>311</v>
      </c>
      <c r="B51" s="224" t="s">
        <v>422</v>
      </c>
      <c r="C51" s="309">
        <v>969</v>
      </c>
      <c r="D51" s="310">
        <v>113</v>
      </c>
      <c r="E51" s="311" t="s">
        <v>423</v>
      </c>
      <c r="F51" s="311"/>
      <c r="G51" s="312">
        <f>G52</f>
        <v>200</v>
      </c>
    </row>
    <row r="52" spans="1:7" ht="19.5" customHeight="1">
      <c r="A52" s="308" t="s">
        <v>312</v>
      </c>
      <c r="B52" s="224" t="s">
        <v>403</v>
      </c>
      <c r="C52" s="309">
        <v>969</v>
      </c>
      <c r="D52" s="310">
        <v>113</v>
      </c>
      <c r="E52" s="311" t="s">
        <v>423</v>
      </c>
      <c r="F52" s="311" t="s">
        <v>193</v>
      </c>
      <c r="G52" s="343">
        <v>200</v>
      </c>
    </row>
    <row r="53" spans="1:7" s="181" customFormat="1" ht="30" customHeight="1">
      <c r="A53" s="308" t="s">
        <v>313</v>
      </c>
      <c r="B53" s="224" t="s">
        <v>424</v>
      </c>
      <c r="C53" s="309">
        <v>969</v>
      </c>
      <c r="D53" s="310">
        <v>113</v>
      </c>
      <c r="E53" s="311" t="s">
        <v>487</v>
      </c>
      <c r="F53" s="311"/>
      <c r="G53" s="312">
        <f>G54+G55+G56</f>
        <v>4670.400000000001</v>
      </c>
    </row>
    <row r="54" spans="1:9" s="181" customFormat="1" ht="44.25" customHeight="1">
      <c r="A54" s="308" t="s">
        <v>314</v>
      </c>
      <c r="B54" s="224" t="s">
        <v>178</v>
      </c>
      <c r="C54" s="309">
        <v>969</v>
      </c>
      <c r="D54" s="310">
        <v>113</v>
      </c>
      <c r="E54" s="311" t="s">
        <v>487</v>
      </c>
      <c r="F54" s="311" t="s">
        <v>179</v>
      </c>
      <c r="G54" s="312">
        <v>4149.6</v>
      </c>
      <c r="H54" s="181">
        <v>4320</v>
      </c>
      <c r="I54" s="181">
        <v>170.4</v>
      </c>
    </row>
    <row r="55" spans="1:7" ht="19.5" customHeight="1">
      <c r="A55" s="308" t="s">
        <v>485</v>
      </c>
      <c r="B55" s="224" t="s">
        <v>403</v>
      </c>
      <c r="C55" s="309">
        <v>969</v>
      </c>
      <c r="D55" s="310">
        <v>113</v>
      </c>
      <c r="E55" s="311" t="s">
        <v>487</v>
      </c>
      <c r="F55" s="311" t="s">
        <v>193</v>
      </c>
      <c r="G55" s="312">
        <v>519.8</v>
      </c>
    </row>
    <row r="56" spans="1:7" ht="19.5" customHeight="1">
      <c r="A56" s="308" t="s">
        <v>486</v>
      </c>
      <c r="B56" s="224" t="s">
        <v>195</v>
      </c>
      <c r="C56" s="309">
        <v>969</v>
      </c>
      <c r="D56" s="310">
        <v>113</v>
      </c>
      <c r="E56" s="311" t="s">
        <v>487</v>
      </c>
      <c r="F56" s="311" t="s">
        <v>196</v>
      </c>
      <c r="G56" s="312">
        <v>1</v>
      </c>
    </row>
    <row r="57" spans="1:7" s="302" customFormat="1" ht="33" customHeight="1">
      <c r="A57" s="314" t="s">
        <v>320</v>
      </c>
      <c r="B57" s="315" t="s">
        <v>447</v>
      </c>
      <c r="C57" s="316">
        <v>969</v>
      </c>
      <c r="D57" s="317">
        <v>113</v>
      </c>
      <c r="E57" s="313" t="s">
        <v>448</v>
      </c>
      <c r="F57" s="313"/>
      <c r="G57" s="318">
        <f>G58</f>
        <v>20</v>
      </c>
    </row>
    <row r="58" spans="1:7" ht="19.5" customHeight="1">
      <c r="A58" s="308" t="s">
        <v>321</v>
      </c>
      <c r="B58" s="224" t="s">
        <v>403</v>
      </c>
      <c r="C58" s="309">
        <v>969</v>
      </c>
      <c r="D58" s="310">
        <v>113</v>
      </c>
      <c r="E58" s="313" t="s">
        <v>448</v>
      </c>
      <c r="F58" s="311" t="s">
        <v>193</v>
      </c>
      <c r="G58" s="312">
        <v>20</v>
      </c>
    </row>
    <row r="59" spans="1:7" ht="31.5" customHeight="1">
      <c r="A59" s="308" t="s">
        <v>322</v>
      </c>
      <c r="B59" s="224" t="s">
        <v>296</v>
      </c>
      <c r="C59" s="309">
        <v>969</v>
      </c>
      <c r="D59" s="310">
        <v>707</v>
      </c>
      <c r="E59" s="311" t="s">
        <v>450</v>
      </c>
      <c r="F59" s="311"/>
      <c r="G59" s="312">
        <f>G60</f>
        <v>20</v>
      </c>
    </row>
    <row r="60" spans="1:7" ht="19.5" customHeight="1">
      <c r="A60" s="308" t="s">
        <v>459</v>
      </c>
      <c r="B60" s="224" t="s">
        <v>403</v>
      </c>
      <c r="C60" s="309">
        <v>969</v>
      </c>
      <c r="D60" s="310">
        <v>707</v>
      </c>
      <c r="E60" s="311" t="s">
        <v>450</v>
      </c>
      <c r="F60" s="311" t="s">
        <v>193</v>
      </c>
      <c r="G60" s="312">
        <v>20</v>
      </c>
    </row>
    <row r="61" spans="1:7" ht="43.5" customHeight="1">
      <c r="A61" s="308" t="s">
        <v>461</v>
      </c>
      <c r="B61" s="224" t="s">
        <v>478</v>
      </c>
      <c r="C61" s="309">
        <v>969</v>
      </c>
      <c r="D61" s="310">
        <v>707</v>
      </c>
      <c r="E61" s="311" t="s">
        <v>451</v>
      </c>
      <c r="F61" s="311"/>
      <c r="G61" s="312">
        <f>G62</f>
        <v>20</v>
      </c>
    </row>
    <row r="62" spans="1:7" ht="19.5" customHeight="1">
      <c r="A62" s="308" t="s">
        <v>460</v>
      </c>
      <c r="B62" s="224" t="s">
        <v>403</v>
      </c>
      <c r="C62" s="309">
        <v>969</v>
      </c>
      <c r="D62" s="310">
        <v>707</v>
      </c>
      <c r="E62" s="311" t="s">
        <v>451</v>
      </c>
      <c r="F62" s="311" t="s">
        <v>193</v>
      </c>
      <c r="G62" s="312">
        <v>20</v>
      </c>
    </row>
    <row r="63" spans="1:7" ht="21" customHeight="1">
      <c r="A63" s="303" t="s">
        <v>246</v>
      </c>
      <c r="B63" s="240" t="s">
        <v>201</v>
      </c>
      <c r="C63" s="304">
        <v>969</v>
      </c>
      <c r="D63" s="305">
        <v>300</v>
      </c>
      <c r="E63" s="311"/>
      <c r="F63" s="306"/>
      <c r="G63" s="307">
        <f>G64</f>
        <v>71</v>
      </c>
    </row>
    <row r="64" spans="1:7" ht="28.5" customHeight="1">
      <c r="A64" s="308" t="s">
        <v>247</v>
      </c>
      <c r="B64" s="315" t="s">
        <v>202</v>
      </c>
      <c r="C64" s="309">
        <v>969</v>
      </c>
      <c r="D64" s="310">
        <v>309</v>
      </c>
      <c r="E64" s="311" t="s">
        <v>425</v>
      </c>
      <c r="F64" s="311"/>
      <c r="G64" s="312">
        <f>G65</f>
        <v>71</v>
      </c>
    </row>
    <row r="65" spans="1:7" ht="47.25" customHeight="1">
      <c r="A65" s="308" t="s">
        <v>248</v>
      </c>
      <c r="B65" s="224" t="s">
        <v>426</v>
      </c>
      <c r="C65" s="309">
        <v>969</v>
      </c>
      <c r="D65" s="310">
        <v>309</v>
      </c>
      <c r="E65" s="311" t="s">
        <v>425</v>
      </c>
      <c r="F65" s="311"/>
      <c r="G65" s="312">
        <f>G66</f>
        <v>71</v>
      </c>
    </row>
    <row r="66" spans="1:7" ht="20.25" customHeight="1">
      <c r="A66" s="308" t="s">
        <v>249</v>
      </c>
      <c r="B66" s="224" t="s">
        <v>403</v>
      </c>
      <c r="C66" s="309">
        <v>969</v>
      </c>
      <c r="D66" s="310">
        <v>309</v>
      </c>
      <c r="E66" s="311" t="s">
        <v>425</v>
      </c>
      <c r="F66" s="311" t="s">
        <v>193</v>
      </c>
      <c r="G66" s="312">
        <v>71</v>
      </c>
    </row>
    <row r="67" spans="1:7" s="65" customFormat="1" ht="18" customHeight="1">
      <c r="A67" s="303" t="s">
        <v>324</v>
      </c>
      <c r="B67" s="240" t="s">
        <v>203</v>
      </c>
      <c r="C67" s="304">
        <v>969</v>
      </c>
      <c r="D67" s="305">
        <v>400</v>
      </c>
      <c r="E67" s="311"/>
      <c r="F67" s="306"/>
      <c r="G67" s="307">
        <f>G68+G71</f>
        <v>172.1</v>
      </c>
    </row>
    <row r="68" spans="1:7" s="65" customFormat="1" ht="21" customHeight="1">
      <c r="A68" s="303" t="s">
        <v>325</v>
      </c>
      <c r="B68" s="240" t="s">
        <v>204</v>
      </c>
      <c r="C68" s="304">
        <v>969</v>
      </c>
      <c r="D68" s="305">
        <v>401</v>
      </c>
      <c r="E68" s="306"/>
      <c r="F68" s="306"/>
      <c r="G68" s="307">
        <f>G69</f>
        <v>162.1</v>
      </c>
    </row>
    <row r="69" spans="1:7" s="207" customFormat="1" ht="45" customHeight="1">
      <c r="A69" s="308" t="s">
        <v>326</v>
      </c>
      <c r="B69" s="224" t="s">
        <v>205</v>
      </c>
      <c r="C69" s="309">
        <v>969</v>
      </c>
      <c r="D69" s="310">
        <v>401</v>
      </c>
      <c r="E69" s="311" t="s">
        <v>507</v>
      </c>
      <c r="F69" s="311"/>
      <c r="G69" s="312">
        <f>G70</f>
        <v>162.1</v>
      </c>
    </row>
    <row r="70" spans="1:7" s="207" customFormat="1" ht="18.75" customHeight="1">
      <c r="A70" s="308" t="s">
        <v>327</v>
      </c>
      <c r="B70" s="224" t="s">
        <v>195</v>
      </c>
      <c r="C70" s="309">
        <v>969</v>
      </c>
      <c r="D70" s="310">
        <v>401</v>
      </c>
      <c r="E70" s="311" t="s">
        <v>507</v>
      </c>
      <c r="F70" s="311" t="s">
        <v>196</v>
      </c>
      <c r="G70" s="312">
        <v>162.1</v>
      </c>
    </row>
    <row r="71" spans="1:7" s="55" customFormat="1" ht="22.5" customHeight="1">
      <c r="A71" s="303" t="s">
        <v>462</v>
      </c>
      <c r="B71" s="240" t="s">
        <v>410</v>
      </c>
      <c r="C71" s="304">
        <v>969</v>
      </c>
      <c r="D71" s="305">
        <v>412</v>
      </c>
      <c r="E71" s="306"/>
      <c r="F71" s="306"/>
      <c r="G71" s="307">
        <f>G72</f>
        <v>10</v>
      </c>
    </row>
    <row r="72" spans="1:7" s="207" customFormat="1" ht="18.75" customHeight="1">
      <c r="A72" s="308" t="s">
        <v>463</v>
      </c>
      <c r="B72" s="224" t="s">
        <v>408</v>
      </c>
      <c r="C72" s="309">
        <v>969</v>
      </c>
      <c r="D72" s="310">
        <v>412</v>
      </c>
      <c r="E72" s="311" t="s">
        <v>427</v>
      </c>
      <c r="F72" s="311"/>
      <c r="G72" s="312">
        <f>G73</f>
        <v>10</v>
      </c>
    </row>
    <row r="73" spans="1:7" s="207" customFormat="1" ht="18.75" customHeight="1">
      <c r="A73" s="308" t="s">
        <v>464</v>
      </c>
      <c r="B73" s="224" t="s">
        <v>403</v>
      </c>
      <c r="C73" s="309">
        <v>969</v>
      </c>
      <c r="D73" s="310">
        <v>412</v>
      </c>
      <c r="E73" s="311" t="s">
        <v>427</v>
      </c>
      <c r="F73" s="311" t="s">
        <v>193</v>
      </c>
      <c r="G73" s="312">
        <v>10</v>
      </c>
    </row>
    <row r="74" spans="1:7" s="207" customFormat="1" ht="18" customHeight="1">
      <c r="A74" s="303" t="s">
        <v>328</v>
      </c>
      <c r="B74" s="240" t="s">
        <v>206</v>
      </c>
      <c r="C74" s="304">
        <v>969</v>
      </c>
      <c r="D74" s="305">
        <v>500</v>
      </c>
      <c r="E74" s="311"/>
      <c r="F74" s="306"/>
      <c r="G74" s="307">
        <f>G75</f>
        <v>67378.9</v>
      </c>
    </row>
    <row r="75" spans="1:7" s="65" customFormat="1" ht="17.25" customHeight="1">
      <c r="A75" s="324" t="s">
        <v>329</v>
      </c>
      <c r="B75" s="240" t="s">
        <v>31</v>
      </c>
      <c r="C75" s="304">
        <v>969</v>
      </c>
      <c r="D75" s="305">
        <v>503</v>
      </c>
      <c r="E75" s="306"/>
      <c r="F75" s="306"/>
      <c r="G75" s="307">
        <f>G76+G79+G81+G85+G88+G90+G92+G94+G96+G98+G100</f>
        <v>67378.9</v>
      </c>
    </row>
    <row r="76" spans="1:7" s="181" customFormat="1" ht="33" customHeight="1">
      <c r="A76" s="325" t="s">
        <v>330</v>
      </c>
      <c r="B76" s="224" t="s">
        <v>207</v>
      </c>
      <c r="C76" s="309">
        <v>969</v>
      </c>
      <c r="D76" s="310">
        <v>503</v>
      </c>
      <c r="E76" s="311" t="s">
        <v>428</v>
      </c>
      <c r="F76" s="311"/>
      <c r="G76" s="312">
        <f>G77+G78</f>
        <v>67378.9</v>
      </c>
    </row>
    <row r="77" spans="1:7" ht="21" customHeight="1">
      <c r="A77" s="325" t="s">
        <v>331</v>
      </c>
      <c r="B77" s="224" t="s">
        <v>403</v>
      </c>
      <c r="C77" s="309">
        <v>969</v>
      </c>
      <c r="D77" s="310">
        <v>503</v>
      </c>
      <c r="E77" s="311" t="s">
        <v>428</v>
      </c>
      <c r="F77" s="311" t="s">
        <v>193</v>
      </c>
      <c r="G77" s="312">
        <v>67378.9</v>
      </c>
    </row>
    <row r="78" spans="1:7" ht="21" customHeight="1">
      <c r="A78" s="325"/>
      <c r="B78" s="224" t="s">
        <v>195</v>
      </c>
      <c r="C78" s="309">
        <v>969</v>
      </c>
      <c r="D78" s="310">
        <v>503</v>
      </c>
      <c r="E78" s="311" t="s">
        <v>428</v>
      </c>
      <c r="F78" s="311" t="s">
        <v>196</v>
      </c>
      <c r="G78" s="312"/>
    </row>
    <row r="79" spans="1:7" s="181" customFormat="1" ht="18" customHeight="1">
      <c r="A79" s="325" t="s">
        <v>332</v>
      </c>
      <c r="B79" s="224" t="s">
        <v>208</v>
      </c>
      <c r="C79" s="309">
        <v>969</v>
      </c>
      <c r="D79" s="310">
        <v>503</v>
      </c>
      <c r="E79" s="311" t="s">
        <v>429</v>
      </c>
      <c r="F79" s="311"/>
      <c r="G79" s="312">
        <f>G80</f>
        <v>0</v>
      </c>
    </row>
    <row r="80" spans="1:7" ht="20.25" customHeight="1">
      <c r="A80" s="325" t="s">
        <v>333</v>
      </c>
      <c r="B80" s="224" t="s">
        <v>403</v>
      </c>
      <c r="C80" s="309">
        <v>969</v>
      </c>
      <c r="D80" s="310">
        <v>503</v>
      </c>
      <c r="E80" s="311" t="s">
        <v>429</v>
      </c>
      <c r="F80" s="311" t="s">
        <v>193</v>
      </c>
      <c r="G80" s="312"/>
    </row>
    <row r="81" spans="1:7" s="181" customFormat="1" ht="34.5" customHeight="1">
      <c r="A81" s="325" t="s">
        <v>334</v>
      </c>
      <c r="B81" s="224" t="s">
        <v>209</v>
      </c>
      <c r="C81" s="309">
        <v>969</v>
      </c>
      <c r="D81" s="310">
        <v>503</v>
      </c>
      <c r="E81" s="311" t="s">
        <v>430</v>
      </c>
      <c r="F81" s="311"/>
      <c r="G81" s="312">
        <f>G82</f>
        <v>0</v>
      </c>
    </row>
    <row r="82" spans="1:7" ht="20.25" customHeight="1">
      <c r="A82" s="325" t="s">
        <v>335</v>
      </c>
      <c r="B82" s="224" t="s">
        <v>403</v>
      </c>
      <c r="C82" s="309">
        <v>969</v>
      </c>
      <c r="D82" s="310">
        <v>503</v>
      </c>
      <c r="E82" s="311" t="s">
        <v>430</v>
      </c>
      <c r="F82" s="311" t="s">
        <v>193</v>
      </c>
      <c r="G82" s="312"/>
    </row>
    <row r="83" spans="1:7" s="181" customFormat="1" ht="32.25" customHeight="1">
      <c r="A83" s="325" t="s">
        <v>336</v>
      </c>
      <c r="B83" s="224" t="s">
        <v>399</v>
      </c>
      <c r="C83" s="309">
        <v>969</v>
      </c>
      <c r="D83" s="310">
        <v>503</v>
      </c>
      <c r="E83" s="311" t="s">
        <v>442</v>
      </c>
      <c r="F83" s="311"/>
      <c r="G83" s="312"/>
    </row>
    <row r="84" spans="1:7" ht="20.25" customHeight="1">
      <c r="A84" s="325" t="s">
        <v>337</v>
      </c>
      <c r="B84" s="224" t="s">
        <v>403</v>
      </c>
      <c r="C84" s="304">
        <v>969</v>
      </c>
      <c r="D84" s="310">
        <v>503</v>
      </c>
      <c r="E84" s="311" t="s">
        <v>442</v>
      </c>
      <c r="F84" s="311" t="s">
        <v>193</v>
      </c>
      <c r="G84" s="312"/>
    </row>
    <row r="85" spans="1:7" s="181" customFormat="1" ht="33" customHeight="1">
      <c r="A85" s="325" t="s">
        <v>338</v>
      </c>
      <c r="B85" s="224" t="s">
        <v>210</v>
      </c>
      <c r="C85" s="309">
        <v>969</v>
      </c>
      <c r="D85" s="310">
        <v>503</v>
      </c>
      <c r="E85" s="311" t="s">
        <v>431</v>
      </c>
      <c r="F85" s="311"/>
      <c r="G85" s="312">
        <f>G86+G87</f>
        <v>0</v>
      </c>
    </row>
    <row r="86" spans="1:7" ht="21" customHeight="1">
      <c r="A86" s="325" t="s">
        <v>339</v>
      </c>
      <c r="B86" s="224" t="s">
        <v>403</v>
      </c>
      <c r="C86" s="309">
        <v>969</v>
      </c>
      <c r="D86" s="310">
        <v>503</v>
      </c>
      <c r="E86" s="311" t="s">
        <v>431</v>
      </c>
      <c r="F86" s="311" t="s">
        <v>193</v>
      </c>
      <c r="G86" s="312"/>
    </row>
    <row r="87" spans="1:7" ht="21" customHeight="1">
      <c r="A87" s="325"/>
      <c r="B87" s="224" t="s">
        <v>195</v>
      </c>
      <c r="C87" s="309">
        <v>969</v>
      </c>
      <c r="D87" s="310">
        <v>503</v>
      </c>
      <c r="E87" s="311" t="s">
        <v>431</v>
      </c>
      <c r="F87" s="311" t="s">
        <v>196</v>
      </c>
      <c r="G87" s="312"/>
    </row>
    <row r="88" spans="1:7" s="301" customFormat="1" ht="29.25" customHeight="1">
      <c r="A88" s="325" t="s">
        <v>340</v>
      </c>
      <c r="B88" s="224" t="s">
        <v>211</v>
      </c>
      <c r="C88" s="309">
        <v>969</v>
      </c>
      <c r="D88" s="310">
        <v>503</v>
      </c>
      <c r="E88" s="311" t="s">
        <v>432</v>
      </c>
      <c r="F88" s="311"/>
      <c r="G88" s="312">
        <f>G89</f>
        <v>0</v>
      </c>
    </row>
    <row r="89" spans="1:7" ht="20.25" customHeight="1">
      <c r="A89" s="325" t="s">
        <v>341</v>
      </c>
      <c r="B89" s="224" t="s">
        <v>403</v>
      </c>
      <c r="C89" s="309">
        <v>969</v>
      </c>
      <c r="D89" s="310">
        <v>503</v>
      </c>
      <c r="E89" s="311" t="s">
        <v>432</v>
      </c>
      <c r="F89" s="311" t="s">
        <v>193</v>
      </c>
      <c r="G89" s="312"/>
    </row>
    <row r="90" spans="1:7" s="181" customFormat="1" ht="29.25" customHeight="1">
      <c r="A90" s="325" t="s">
        <v>342</v>
      </c>
      <c r="B90" s="224" t="s">
        <v>433</v>
      </c>
      <c r="C90" s="309">
        <v>969</v>
      </c>
      <c r="D90" s="310">
        <v>503</v>
      </c>
      <c r="E90" s="311" t="s">
        <v>434</v>
      </c>
      <c r="F90" s="311"/>
      <c r="G90" s="312">
        <f>G91</f>
        <v>0</v>
      </c>
    </row>
    <row r="91" spans="1:7" ht="22.5" customHeight="1">
      <c r="A91" s="325" t="s">
        <v>343</v>
      </c>
      <c r="B91" s="224" t="s">
        <v>403</v>
      </c>
      <c r="C91" s="309">
        <v>969</v>
      </c>
      <c r="D91" s="310">
        <v>503</v>
      </c>
      <c r="E91" s="311" t="s">
        <v>434</v>
      </c>
      <c r="F91" s="311" t="s">
        <v>193</v>
      </c>
      <c r="G91" s="312"/>
    </row>
    <row r="92" spans="1:7" s="181" customFormat="1" ht="19.5" customHeight="1">
      <c r="A92" s="325" t="s">
        <v>344</v>
      </c>
      <c r="B92" s="224" t="s">
        <v>213</v>
      </c>
      <c r="C92" s="309">
        <v>969</v>
      </c>
      <c r="D92" s="310">
        <v>503</v>
      </c>
      <c r="E92" s="311" t="s">
        <v>435</v>
      </c>
      <c r="F92" s="311"/>
      <c r="G92" s="312">
        <f>G93</f>
        <v>0</v>
      </c>
    </row>
    <row r="93" spans="1:7" ht="18.75" customHeight="1">
      <c r="A93" s="325" t="s">
        <v>345</v>
      </c>
      <c r="B93" s="224" t="s">
        <v>403</v>
      </c>
      <c r="C93" s="309">
        <v>969</v>
      </c>
      <c r="D93" s="310">
        <v>503</v>
      </c>
      <c r="E93" s="311" t="s">
        <v>435</v>
      </c>
      <c r="F93" s="311" t="s">
        <v>193</v>
      </c>
      <c r="G93" s="312"/>
    </row>
    <row r="94" spans="1:7" s="301" customFormat="1" ht="19.5" customHeight="1">
      <c r="A94" s="325" t="s">
        <v>346</v>
      </c>
      <c r="B94" s="224" t="s">
        <v>214</v>
      </c>
      <c r="C94" s="309">
        <v>969</v>
      </c>
      <c r="D94" s="310">
        <v>503</v>
      </c>
      <c r="E94" s="311" t="s">
        <v>436</v>
      </c>
      <c r="F94" s="311"/>
      <c r="G94" s="312">
        <f>G95</f>
        <v>0</v>
      </c>
    </row>
    <row r="95" spans="1:7" s="326" customFormat="1" ht="19.5" customHeight="1">
      <c r="A95" s="325" t="s">
        <v>347</v>
      </c>
      <c r="B95" s="224" t="s">
        <v>403</v>
      </c>
      <c r="C95" s="309">
        <v>969</v>
      </c>
      <c r="D95" s="310">
        <v>503</v>
      </c>
      <c r="E95" s="311" t="s">
        <v>437</v>
      </c>
      <c r="F95" s="311" t="s">
        <v>193</v>
      </c>
      <c r="G95" s="312"/>
    </row>
    <row r="96" spans="1:7" s="301" customFormat="1" ht="19.5" customHeight="1">
      <c r="A96" s="325" t="s">
        <v>348</v>
      </c>
      <c r="B96" s="224" t="s">
        <v>491</v>
      </c>
      <c r="C96" s="309">
        <v>969</v>
      </c>
      <c r="D96" s="310">
        <v>503</v>
      </c>
      <c r="E96" s="311" t="s">
        <v>438</v>
      </c>
      <c r="F96" s="311"/>
      <c r="G96" s="312">
        <f>G97</f>
        <v>0</v>
      </c>
    </row>
    <row r="97" spans="1:7" s="301" customFormat="1" ht="24" customHeight="1">
      <c r="A97" s="325" t="s">
        <v>349</v>
      </c>
      <c r="B97" s="224" t="s">
        <v>403</v>
      </c>
      <c r="C97" s="309">
        <v>969</v>
      </c>
      <c r="D97" s="310">
        <v>503</v>
      </c>
      <c r="E97" s="311" t="s">
        <v>438</v>
      </c>
      <c r="F97" s="311" t="s">
        <v>193</v>
      </c>
      <c r="G97" s="312"/>
    </row>
    <row r="98" spans="1:7" s="181" customFormat="1" ht="42.75" customHeight="1">
      <c r="A98" s="325" t="s">
        <v>350</v>
      </c>
      <c r="B98" s="224" t="s">
        <v>439</v>
      </c>
      <c r="C98" s="309">
        <v>969</v>
      </c>
      <c r="D98" s="310">
        <v>503</v>
      </c>
      <c r="E98" s="311" t="s">
        <v>440</v>
      </c>
      <c r="F98" s="311"/>
      <c r="G98" s="312">
        <f>G99</f>
        <v>0</v>
      </c>
    </row>
    <row r="99" spans="1:7" ht="21.75" customHeight="1">
      <c r="A99" s="325" t="s">
        <v>351</v>
      </c>
      <c r="B99" s="224" t="s">
        <v>403</v>
      </c>
      <c r="C99" s="309">
        <v>969</v>
      </c>
      <c r="D99" s="310">
        <v>503</v>
      </c>
      <c r="E99" s="311" t="s">
        <v>440</v>
      </c>
      <c r="F99" s="311" t="s">
        <v>193</v>
      </c>
      <c r="G99" s="312"/>
    </row>
    <row r="100" spans="1:7" s="181" customFormat="1" ht="21" customHeight="1">
      <c r="A100" s="325" t="s">
        <v>465</v>
      </c>
      <c r="B100" s="224" t="s">
        <v>216</v>
      </c>
      <c r="C100" s="309">
        <v>969</v>
      </c>
      <c r="D100" s="310">
        <v>503</v>
      </c>
      <c r="E100" s="311" t="s">
        <v>441</v>
      </c>
      <c r="F100" s="311"/>
      <c r="G100" s="312">
        <f>G101</f>
        <v>0</v>
      </c>
    </row>
    <row r="101" spans="1:7" ht="21" customHeight="1">
      <c r="A101" s="325" t="s">
        <v>466</v>
      </c>
      <c r="B101" s="224" t="s">
        <v>403</v>
      </c>
      <c r="C101" s="309">
        <v>969</v>
      </c>
      <c r="D101" s="310">
        <v>503</v>
      </c>
      <c r="E101" s="311" t="s">
        <v>441</v>
      </c>
      <c r="F101" s="311" t="s">
        <v>193</v>
      </c>
      <c r="G101" s="312"/>
    </row>
    <row r="102" spans="1:7" s="55" customFormat="1" ht="15.75" customHeight="1">
      <c r="A102" s="303" t="s">
        <v>352</v>
      </c>
      <c r="B102" s="240" t="s">
        <v>217</v>
      </c>
      <c r="C102" s="304">
        <v>969</v>
      </c>
      <c r="D102" s="305">
        <v>700</v>
      </c>
      <c r="E102" s="311"/>
      <c r="F102" s="306"/>
      <c r="G102" s="307">
        <f>G103+G106</f>
        <v>1575</v>
      </c>
    </row>
    <row r="103" spans="1:7" s="55" customFormat="1" ht="18.75" customHeight="1">
      <c r="A103" s="328" t="s">
        <v>353</v>
      </c>
      <c r="B103" s="240" t="s">
        <v>218</v>
      </c>
      <c r="C103" s="304">
        <v>969</v>
      </c>
      <c r="D103" s="305">
        <v>705</v>
      </c>
      <c r="E103" s="306" t="s">
        <v>443</v>
      </c>
      <c r="F103" s="306"/>
      <c r="G103" s="307">
        <f>G104</f>
        <v>75</v>
      </c>
    </row>
    <row r="104" spans="1:7" s="207" customFormat="1" ht="46.5" customHeight="1">
      <c r="A104" s="308" t="s">
        <v>354</v>
      </c>
      <c r="B104" s="224" t="s">
        <v>444</v>
      </c>
      <c r="C104" s="309">
        <v>969</v>
      </c>
      <c r="D104" s="310">
        <v>705</v>
      </c>
      <c r="E104" s="311" t="s">
        <v>443</v>
      </c>
      <c r="F104" s="306"/>
      <c r="G104" s="312">
        <f>G105</f>
        <v>75</v>
      </c>
    </row>
    <row r="105" spans="1:7" s="207" customFormat="1" ht="21" customHeight="1">
      <c r="A105" s="308" t="s">
        <v>355</v>
      </c>
      <c r="B105" s="224" t="s">
        <v>403</v>
      </c>
      <c r="C105" s="309">
        <v>969</v>
      </c>
      <c r="D105" s="327">
        <v>705</v>
      </c>
      <c r="E105" s="311" t="s">
        <v>443</v>
      </c>
      <c r="F105" s="311" t="s">
        <v>193</v>
      </c>
      <c r="G105" s="312">
        <v>75</v>
      </c>
    </row>
    <row r="106" spans="1:7" s="65" customFormat="1" ht="21.75" customHeight="1">
      <c r="A106" s="214" t="s">
        <v>356</v>
      </c>
      <c r="B106" s="239" t="s">
        <v>39</v>
      </c>
      <c r="C106" s="227">
        <v>969</v>
      </c>
      <c r="D106" s="223">
        <v>707</v>
      </c>
      <c r="E106" s="228"/>
      <c r="F106" s="165"/>
      <c r="G106" s="216">
        <f>G107+G109+G111+G113+G115</f>
        <v>1500</v>
      </c>
    </row>
    <row r="107" spans="1:7" s="181" customFormat="1" ht="20.25" customHeight="1">
      <c r="A107" s="213" t="s">
        <v>357</v>
      </c>
      <c r="B107" s="225" t="s">
        <v>241</v>
      </c>
      <c r="C107" s="218">
        <v>969</v>
      </c>
      <c r="D107" s="137">
        <v>707</v>
      </c>
      <c r="E107" s="138" t="s">
        <v>445</v>
      </c>
      <c r="F107" s="138"/>
      <c r="G107" s="220">
        <f>G108</f>
        <v>630</v>
      </c>
    </row>
    <row r="108" spans="1:7" ht="20.25" customHeight="1">
      <c r="A108" s="213" t="s">
        <v>358</v>
      </c>
      <c r="B108" s="225" t="s">
        <v>403</v>
      </c>
      <c r="C108" s="218">
        <v>969</v>
      </c>
      <c r="D108" s="137">
        <v>707</v>
      </c>
      <c r="E108" s="138" t="s">
        <v>445</v>
      </c>
      <c r="F108" s="138" t="s">
        <v>193</v>
      </c>
      <c r="G108" s="220">
        <v>630</v>
      </c>
    </row>
    <row r="109" spans="1:7" s="301" customFormat="1" ht="34.5" customHeight="1">
      <c r="A109" s="308" t="s">
        <v>360</v>
      </c>
      <c r="B109" s="224" t="s">
        <v>290</v>
      </c>
      <c r="C109" s="309">
        <v>969</v>
      </c>
      <c r="D109" s="310">
        <v>707</v>
      </c>
      <c r="E109" s="311" t="s">
        <v>446</v>
      </c>
      <c r="F109" s="311"/>
      <c r="G109" s="312">
        <f>G110</f>
        <v>260</v>
      </c>
    </row>
    <row r="110" spans="1:7" ht="21" customHeight="1">
      <c r="A110" s="308" t="s">
        <v>361</v>
      </c>
      <c r="B110" s="224" t="s">
        <v>403</v>
      </c>
      <c r="C110" s="309">
        <v>969</v>
      </c>
      <c r="D110" s="310">
        <v>707</v>
      </c>
      <c r="E110" s="311" t="s">
        <v>446</v>
      </c>
      <c r="F110" s="311" t="s">
        <v>193</v>
      </c>
      <c r="G110" s="312">
        <v>260</v>
      </c>
    </row>
    <row r="111" spans="1:7" s="301" customFormat="1" ht="30" customHeight="1">
      <c r="A111" s="308" t="s">
        <v>362</v>
      </c>
      <c r="B111" s="224" t="s">
        <v>447</v>
      </c>
      <c r="C111" s="309">
        <v>969</v>
      </c>
      <c r="D111" s="310">
        <v>707</v>
      </c>
      <c r="E111" s="311" t="s">
        <v>448</v>
      </c>
      <c r="F111" s="311"/>
      <c r="G111" s="312">
        <f>G112</f>
        <v>150</v>
      </c>
    </row>
    <row r="112" spans="1:7" s="326" customFormat="1" ht="21" customHeight="1">
      <c r="A112" s="308" t="s">
        <v>363</v>
      </c>
      <c r="B112" s="224" t="s">
        <v>403</v>
      </c>
      <c r="C112" s="309">
        <v>969</v>
      </c>
      <c r="D112" s="310">
        <v>707</v>
      </c>
      <c r="E112" s="311" t="s">
        <v>448</v>
      </c>
      <c r="F112" s="311" t="s">
        <v>193</v>
      </c>
      <c r="G112" s="312">
        <v>150</v>
      </c>
    </row>
    <row r="113" spans="1:7" s="301" customFormat="1" ht="38.25" customHeight="1">
      <c r="A113" s="308" t="s">
        <v>364</v>
      </c>
      <c r="B113" s="224" t="s">
        <v>478</v>
      </c>
      <c r="C113" s="309">
        <v>969</v>
      </c>
      <c r="D113" s="310">
        <v>707</v>
      </c>
      <c r="E113" s="311" t="s">
        <v>451</v>
      </c>
      <c r="F113" s="311"/>
      <c r="G113" s="312">
        <f>G114</f>
        <v>430</v>
      </c>
    </row>
    <row r="114" spans="1:7" s="326" customFormat="1" ht="21.75" customHeight="1">
      <c r="A114" s="308" t="s">
        <v>365</v>
      </c>
      <c r="B114" s="224" t="s">
        <v>403</v>
      </c>
      <c r="C114" s="309">
        <v>969</v>
      </c>
      <c r="D114" s="310">
        <v>707</v>
      </c>
      <c r="E114" s="311" t="s">
        <v>451</v>
      </c>
      <c r="F114" s="311" t="s">
        <v>193</v>
      </c>
      <c r="G114" s="312">
        <v>430</v>
      </c>
    </row>
    <row r="115" spans="1:7" s="301" customFormat="1" ht="27.75" customHeight="1">
      <c r="A115" s="308" t="s">
        <v>467</v>
      </c>
      <c r="B115" s="224" t="s">
        <v>453</v>
      </c>
      <c r="C115" s="309">
        <v>969</v>
      </c>
      <c r="D115" s="310">
        <v>804</v>
      </c>
      <c r="E115" s="311" t="s">
        <v>454</v>
      </c>
      <c r="F115" s="311"/>
      <c r="G115" s="312">
        <f>G116</f>
        <v>30</v>
      </c>
    </row>
    <row r="116" spans="1:7" s="326" customFormat="1" ht="18.75" customHeight="1">
      <c r="A116" s="308" t="s">
        <v>468</v>
      </c>
      <c r="B116" s="224" t="s">
        <v>403</v>
      </c>
      <c r="C116" s="309">
        <v>969</v>
      </c>
      <c r="D116" s="310">
        <v>804</v>
      </c>
      <c r="E116" s="311" t="s">
        <v>454</v>
      </c>
      <c r="F116" s="311" t="s">
        <v>193</v>
      </c>
      <c r="G116" s="312">
        <v>30</v>
      </c>
    </row>
    <row r="117" spans="1:7" ht="17.25" customHeight="1">
      <c r="A117" s="214" t="s">
        <v>366</v>
      </c>
      <c r="B117" s="239" t="s">
        <v>220</v>
      </c>
      <c r="C117" s="227">
        <v>969</v>
      </c>
      <c r="D117" s="223">
        <v>800</v>
      </c>
      <c r="E117" s="138"/>
      <c r="F117" s="165"/>
      <c r="G117" s="216">
        <f>G118+G121</f>
        <v>10100</v>
      </c>
    </row>
    <row r="118" spans="1:7" s="65" customFormat="1" ht="15">
      <c r="A118" s="214" t="s">
        <v>367</v>
      </c>
      <c r="B118" s="239" t="s">
        <v>221</v>
      </c>
      <c r="C118" s="227">
        <v>969</v>
      </c>
      <c r="D118" s="223">
        <v>801</v>
      </c>
      <c r="E118" s="165"/>
      <c r="F118" s="165"/>
      <c r="G118" s="216">
        <f>G119</f>
        <v>8300</v>
      </c>
    </row>
    <row r="119" spans="1:7" s="301" customFormat="1" ht="30" customHeight="1">
      <c r="A119" s="308" t="s">
        <v>368</v>
      </c>
      <c r="B119" s="224" t="s">
        <v>240</v>
      </c>
      <c r="C119" s="309">
        <v>969</v>
      </c>
      <c r="D119" s="310">
        <v>801</v>
      </c>
      <c r="E119" s="311" t="s">
        <v>452</v>
      </c>
      <c r="F119" s="311"/>
      <c r="G119" s="312">
        <f>G120</f>
        <v>8300</v>
      </c>
    </row>
    <row r="120" spans="1:8" s="326" customFormat="1" ht="18" customHeight="1">
      <c r="A120" s="308" t="s">
        <v>369</v>
      </c>
      <c r="B120" s="224" t="s">
        <v>403</v>
      </c>
      <c r="C120" s="309">
        <v>969</v>
      </c>
      <c r="D120" s="310">
        <v>801</v>
      </c>
      <c r="E120" s="311" t="s">
        <v>452</v>
      </c>
      <c r="F120" s="311" t="s">
        <v>193</v>
      </c>
      <c r="G120" s="312">
        <v>8300</v>
      </c>
      <c r="H120" s="326">
        <v>7710</v>
      </c>
    </row>
    <row r="121" spans="1:7" s="65" customFormat="1" ht="20.25" customHeight="1">
      <c r="A121" s="214" t="s">
        <v>370</v>
      </c>
      <c r="B121" s="239" t="s">
        <v>469</v>
      </c>
      <c r="C121" s="227">
        <v>969</v>
      </c>
      <c r="D121" s="223">
        <v>804</v>
      </c>
      <c r="E121" s="165"/>
      <c r="F121" s="165"/>
      <c r="G121" s="216">
        <f>G122+G124</f>
        <v>1800</v>
      </c>
    </row>
    <row r="122" spans="1:7" s="301" customFormat="1" ht="30" customHeight="1">
      <c r="A122" s="308" t="s">
        <v>371</v>
      </c>
      <c r="B122" s="224" t="s">
        <v>449</v>
      </c>
      <c r="C122" s="309">
        <v>969</v>
      </c>
      <c r="D122" s="310">
        <v>804</v>
      </c>
      <c r="E122" s="311" t="s">
        <v>450</v>
      </c>
      <c r="F122" s="311"/>
      <c r="G122" s="312">
        <f>G123</f>
        <v>280</v>
      </c>
    </row>
    <row r="123" spans="1:7" s="326" customFormat="1" ht="18" customHeight="1">
      <c r="A123" s="308" t="s">
        <v>372</v>
      </c>
      <c r="B123" s="224" t="s">
        <v>403</v>
      </c>
      <c r="C123" s="309">
        <v>969</v>
      </c>
      <c r="D123" s="310">
        <v>804</v>
      </c>
      <c r="E123" s="311" t="s">
        <v>450</v>
      </c>
      <c r="F123" s="311" t="s">
        <v>193</v>
      </c>
      <c r="G123" s="312">
        <v>280</v>
      </c>
    </row>
    <row r="124" spans="1:7" s="219" customFormat="1" ht="30.75" customHeight="1">
      <c r="A124" s="308" t="s">
        <v>359</v>
      </c>
      <c r="B124" s="224" t="s">
        <v>453</v>
      </c>
      <c r="C124" s="309">
        <v>969</v>
      </c>
      <c r="D124" s="310">
        <v>804</v>
      </c>
      <c r="E124" s="311" t="s">
        <v>454</v>
      </c>
      <c r="F124" s="311"/>
      <c r="G124" s="312">
        <f>G125</f>
        <v>1520</v>
      </c>
    </row>
    <row r="125" spans="1:7" s="219" customFormat="1" ht="17.25" customHeight="1">
      <c r="A125" s="308" t="s">
        <v>373</v>
      </c>
      <c r="B125" s="224" t="s">
        <v>403</v>
      </c>
      <c r="C125" s="309">
        <v>969</v>
      </c>
      <c r="D125" s="310">
        <v>804</v>
      </c>
      <c r="E125" s="311" t="s">
        <v>454</v>
      </c>
      <c r="F125" s="311" t="s">
        <v>193</v>
      </c>
      <c r="G125" s="312">
        <v>1520</v>
      </c>
    </row>
    <row r="126" spans="1:7" ht="19.5" customHeight="1">
      <c r="A126" s="303" t="s">
        <v>374</v>
      </c>
      <c r="B126" s="240" t="s">
        <v>223</v>
      </c>
      <c r="C126" s="319">
        <v>969</v>
      </c>
      <c r="D126" s="305">
        <v>1000</v>
      </c>
      <c r="E126" s="311"/>
      <c r="F126" s="306"/>
      <c r="G126" s="307">
        <f>G127+G130</f>
        <v>14584</v>
      </c>
    </row>
    <row r="127" spans="1:7" s="335" customFormat="1" ht="20.25" customHeight="1">
      <c r="A127" s="303" t="s">
        <v>375</v>
      </c>
      <c r="B127" s="334" t="s">
        <v>233</v>
      </c>
      <c r="C127" s="319">
        <v>969</v>
      </c>
      <c r="D127" s="305">
        <v>1003</v>
      </c>
      <c r="E127" s="306"/>
      <c r="F127" s="306"/>
      <c r="G127" s="307">
        <f>G128</f>
        <v>728.7</v>
      </c>
    </row>
    <row r="128" spans="1:7" s="301" customFormat="1" ht="29.25" customHeight="1">
      <c r="A128" s="308" t="s">
        <v>376</v>
      </c>
      <c r="B128" s="224" t="s">
        <v>234</v>
      </c>
      <c r="C128" s="320">
        <v>969</v>
      </c>
      <c r="D128" s="310">
        <v>1003</v>
      </c>
      <c r="E128" s="311" t="s">
        <v>455</v>
      </c>
      <c r="F128" s="311"/>
      <c r="G128" s="312">
        <f>G129</f>
        <v>728.7</v>
      </c>
    </row>
    <row r="129" spans="1:7" s="326" customFormat="1" ht="17.25" customHeight="1">
      <c r="A129" s="308" t="s">
        <v>377</v>
      </c>
      <c r="B129" s="224" t="s">
        <v>225</v>
      </c>
      <c r="C129" s="320">
        <v>969</v>
      </c>
      <c r="D129" s="310">
        <v>1003</v>
      </c>
      <c r="E129" s="311" t="s">
        <v>455</v>
      </c>
      <c r="F129" s="311" t="s">
        <v>226</v>
      </c>
      <c r="G129" s="312">
        <v>728.7</v>
      </c>
    </row>
    <row r="130" spans="1:7" s="65" customFormat="1" ht="21.75" customHeight="1">
      <c r="A130" s="324" t="s">
        <v>378</v>
      </c>
      <c r="B130" s="240" t="s">
        <v>224</v>
      </c>
      <c r="C130" s="319">
        <v>969</v>
      </c>
      <c r="D130" s="305">
        <v>1004</v>
      </c>
      <c r="E130" s="306"/>
      <c r="F130" s="306"/>
      <c r="G130" s="307">
        <f>G131+G133</f>
        <v>13855.3</v>
      </c>
    </row>
    <row r="131" spans="1:7" s="181" customFormat="1" ht="45.75" customHeight="1">
      <c r="A131" s="308" t="s">
        <v>379</v>
      </c>
      <c r="B131" s="224" t="s">
        <v>303</v>
      </c>
      <c r="C131" s="320">
        <v>969</v>
      </c>
      <c r="D131" s="310">
        <v>1004</v>
      </c>
      <c r="E131" s="311" t="s">
        <v>479</v>
      </c>
      <c r="F131" s="311"/>
      <c r="G131" s="312">
        <f>G132</f>
        <v>9340.9</v>
      </c>
    </row>
    <row r="132" spans="1:7" ht="18.75" customHeight="1">
      <c r="A132" s="308" t="s">
        <v>380</v>
      </c>
      <c r="B132" s="224" t="s">
        <v>225</v>
      </c>
      <c r="C132" s="320">
        <v>969</v>
      </c>
      <c r="D132" s="310">
        <v>1004</v>
      </c>
      <c r="E132" s="311" t="s">
        <v>479</v>
      </c>
      <c r="F132" s="311" t="s">
        <v>226</v>
      </c>
      <c r="G132" s="312">
        <v>9340.9</v>
      </c>
    </row>
    <row r="133" spans="1:7" s="181" customFormat="1" ht="33" customHeight="1">
      <c r="A133" s="330" t="s">
        <v>382</v>
      </c>
      <c r="B133" s="224" t="s">
        <v>456</v>
      </c>
      <c r="C133" s="316">
        <v>969</v>
      </c>
      <c r="D133" s="317">
        <v>1004</v>
      </c>
      <c r="E133" s="311" t="s">
        <v>480</v>
      </c>
      <c r="F133" s="313"/>
      <c r="G133" s="318">
        <f>G134</f>
        <v>4514.4</v>
      </c>
    </row>
    <row r="134" spans="1:7" ht="18.75" customHeight="1">
      <c r="A134" s="330" t="s">
        <v>383</v>
      </c>
      <c r="B134" s="224" t="s">
        <v>225</v>
      </c>
      <c r="C134" s="316">
        <v>969</v>
      </c>
      <c r="D134" s="317">
        <v>1004</v>
      </c>
      <c r="E134" s="313" t="s">
        <v>480</v>
      </c>
      <c r="F134" s="313" t="s">
        <v>226</v>
      </c>
      <c r="G134" s="318">
        <v>4514.4</v>
      </c>
    </row>
    <row r="135" spans="1:7" ht="19.5" customHeight="1">
      <c r="A135" s="214" t="s">
        <v>393</v>
      </c>
      <c r="B135" s="240" t="s">
        <v>227</v>
      </c>
      <c r="C135" s="227">
        <v>969</v>
      </c>
      <c r="D135" s="223">
        <v>1100</v>
      </c>
      <c r="E135" s="144"/>
      <c r="F135" s="165"/>
      <c r="G135" s="216">
        <f>G136</f>
        <v>1300</v>
      </c>
    </row>
    <row r="136" spans="1:7" s="65" customFormat="1" ht="15.75" customHeight="1">
      <c r="A136" s="323" t="s">
        <v>389</v>
      </c>
      <c r="B136" s="240" t="s">
        <v>228</v>
      </c>
      <c r="C136" s="227">
        <v>969</v>
      </c>
      <c r="D136" s="223">
        <v>1102</v>
      </c>
      <c r="E136" s="165"/>
      <c r="F136" s="165"/>
      <c r="G136" s="216">
        <f>G137</f>
        <v>1300</v>
      </c>
    </row>
    <row r="137" spans="1:7" s="340" customFormat="1" ht="57" customHeight="1">
      <c r="A137" s="336" t="s">
        <v>390</v>
      </c>
      <c r="B137" s="337" t="s">
        <v>470</v>
      </c>
      <c r="C137" s="338">
        <v>969</v>
      </c>
      <c r="D137" s="311">
        <v>1102</v>
      </c>
      <c r="E137" s="311" t="s">
        <v>458</v>
      </c>
      <c r="F137" s="311"/>
      <c r="G137" s="339">
        <f>G138</f>
        <v>1300</v>
      </c>
    </row>
    <row r="138" spans="1:7" ht="18.75" customHeight="1">
      <c r="A138" s="308" t="s">
        <v>391</v>
      </c>
      <c r="B138" s="224" t="s">
        <v>403</v>
      </c>
      <c r="C138" s="309">
        <v>969</v>
      </c>
      <c r="D138" s="310">
        <v>1102</v>
      </c>
      <c r="E138" s="311" t="s">
        <v>458</v>
      </c>
      <c r="F138" s="311" t="s">
        <v>193</v>
      </c>
      <c r="G138" s="312">
        <v>1300</v>
      </c>
    </row>
    <row r="139" spans="1:7" ht="15.75" customHeight="1">
      <c r="A139" s="303" t="s">
        <v>392</v>
      </c>
      <c r="B139" s="240" t="s">
        <v>229</v>
      </c>
      <c r="C139" s="319">
        <v>969</v>
      </c>
      <c r="D139" s="305">
        <v>1200</v>
      </c>
      <c r="E139" s="311"/>
      <c r="F139" s="306"/>
      <c r="G139" s="307">
        <f>G140</f>
        <v>340</v>
      </c>
    </row>
    <row r="140" spans="1:7" s="65" customFormat="1" ht="16.5" customHeight="1">
      <c r="A140" s="331" t="s">
        <v>394</v>
      </c>
      <c r="B140" s="240" t="s">
        <v>44</v>
      </c>
      <c r="C140" s="304">
        <v>969</v>
      </c>
      <c r="D140" s="305">
        <v>1202</v>
      </c>
      <c r="E140" s="306"/>
      <c r="F140" s="306"/>
      <c r="G140" s="307">
        <f>G141</f>
        <v>340</v>
      </c>
    </row>
    <row r="141" spans="1:7" s="181" customFormat="1" ht="18" customHeight="1">
      <c r="A141" s="308" t="s">
        <v>395</v>
      </c>
      <c r="B141" s="224" t="s">
        <v>238</v>
      </c>
      <c r="C141" s="309">
        <v>969</v>
      </c>
      <c r="D141" s="310">
        <v>1202</v>
      </c>
      <c r="E141" s="311" t="s">
        <v>457</v>
      </c>
      <c r="F141" s="311"/>
      <c r="G141" s="312">
        <f>G142</f>
        <v>340</v>
      </c>
    </row>
    <row r="142" spans="1:7" ht="19.5" customHeight="1">
      <c r="A142" s="308" t="s">
        <v>396</v>
      </c>
      <c r="B142" s="224" t="s">
        <v>403</v>
      </c>
      <c r="C142" s="309">
        <v>969</v>
      </c>
      <c r="D142" s="310">
        <v>1202</v>
      </c>
      <c r="E142" s="311" t="s">
        <v>457</v>
      </c>
      <c r="F142" s="311" t="s">
        <v>193</v>
      </c>
      <c r="G142" s="312">
        <v>340</v>
      </c>
    </row>
    <row r="143" spans="1:9" ht="27" customHeight="1">
      <c r="A143" s="241"/>
      <c r="B143" s="242" t="s">
        <v>230</v>
      </c>
      <c r="C143" s="242"/>
      <c r="D143" s="243"/>
      <c r="E143" s="341"/>
      <c r="F143" s="244"/>
      <c r="G143" s="342">
        <f>G12+G28</f>
        <v>129794.2</v>
      </c>
      <c r="I143">
        <f>SUM(I15:I142)</f>
        <v>0.4000000000000057</v>
      </c>
    </row>
    <row r="144" ht="15.75">
      <c r="E144" s="329"/>
    </row>
    <row r="155" ht="18">
      <c r="B155" s="221"/>
    </row>
  </sheetData>
  <sheetProtection/>
  <mergeCells count="7">
    <mergeCell ref="E10:E11"/>
    <mergeCell ref="F10:F11"/>
    <mergeCell ref="G10:G11"/>
    <mergeCell ref="A10:A11"/>
    <mergeCell ref="B10:B11"/>
    <mergeCell ref="C10:C11"/>
    <mergeCell ref="D10:D11"/>
  </mergeCells>
  <printOptions horizontalCentered="1"/>
  <pageMargins left="0.31496062992125984" right="0.2755905511811024" top="0.3" bottom="0.31" header="0.1968503937007874" footer="0.22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51"/>
  <sheetViews>
    <sheetView tabSelected="1" zoomScale="80" zoomScaleNormal="80" zoomScalePageLayoutView="0" workbookViewId="0" topLeftCell="A1">
      <selection activeCell="C2" sqref="C2"/>
    </sheetView>
  </sheetViews>
  <sheetFormatPr defaultColWidth="9.140625" defaultRowHeight="12.75"/>
  <cols>
    <col min="1" max="1" width="8.421875" style="0" customWidth="1"/>
    <col min="2" max="2" width="75.140625" style="0" customWidth="1"/>
    <col min="3" max="3" width="6.7109375" style="0" customWidth="1"/>
    <col min="4" max="4" width="8.57421875" style="0" customWidth="1"/>
    <col min="5" max="5" width="14.140625" style="0" customWidth="1"/>
    <col min="6" max="6" width="11.00390625" style="0" customWidth="1"/>
    <col min="7" max="7" width="11.7109375" style="0" customWidth="1"/>
    <col min="9" max="9" width="10.8515625" style="0" customWidth="1"/>
  </cols>
  <sheetData>
    <row r="1" ht="12.75">
      <c r="C1" s="181" t="s">
        <v>536</v>
      </c>
    </row>
    <row r="3" spans="2:7" ht="15.75">
      <c r="B3" s="55"/>
      <c r="C3" s="204"/>
      <c r="F3" s="205"/>
      <c r="G3" s="206" t="s">
        <v>161</v>
      </c>
    </row>
    <row r="4" spans="6:7" ht="18" customHeight="1">
      <c r="F4" s="207"/>
      <c r="G4" s="206" t="s">
        <v>534</v>
      </c>
    </row>
    <row r="5" spans="3:7" s="108" customFormat="1" ht="15.75">
      <c r="C5" s="208"/>
      <c r="G5" s="206" t="s">
        <v>533</v>
      </c>
    </row>
    <row r="6" spans="2:8" s="108" customFormat="1" ht="15.75">
      <c r="B6" s="383"/>
      <c r="C6" s="384"/>
      <c r="D6" s="383"/>
      <c r="E6" s="383"/>
      <c r="F6" s="383"/>
      <c r="G6" s="2" t="s">
        <v>535</v>
      </c>
      <c r="H6" s="383"/>
    </row>
    <row r="7" spans="2:8" s="108" customFormat="1" ht="15.75">
      <c r="B7" s="383"/>
      <c r="C7" s="384"/>
      <c r="D7" s="383"/>
      <c r="E7" s="383"/>
      <c r="F7" s="383"/>
      <c r="G7" s="2"/>
      <c r="H7" s="383"/>
    </row>
    <row r="8" spans="2:8" s="108" customFormat="1" ht="15.75">
      <c r="B8" s="383"/>
      <c r="C8" s="384"/>
      <c r="D8" s="383"/>
      <c r="E8" s="383"/>
      <c r="F8" s="383"/>
      <c r="G8" s="2"/>
      <c r="H8" s="383"/>
    </row>
    <row r="9" spans="1:8" s="108" customFormat="1" ht="16.5">
      <c r="A9" s="577" t="s">
        <v>505</v>
      </c>
      <c r="B9" s="577"/>
      <c r="C9" s="577"/>
      <c r="D9" s="577"/>
      <c r="E9" s="577"/>
      <c r="F9" s="577"/>
      <c r="G9" s="577"/>
      <c r="H9" s="383"/>
    </row>
    <row r="10" spans="1:8" s="108" customFormat="1" ht="16.5">
      <c r="A10" s="207"/>
      <c r="B10" s="30" t="s">
        <v>515</v>
      </c>
      <c r="C10" s="55"/>
      <c r="D10" s="207"/>
      <c r="E10" s="207"/>
      <c r="F10" s="207"/>
      <c r="G10" s="207"/>
      <c r="H10" s="383"/>
    </row>
    <row r="11" spans="1:8" s="108" customFormat="1" ht="16.5">
      <c r="A11" s="207"/>
      <c r="B11" s="30"/>
      <c r="C11" s="55"/>
      <c r="D11" s="207"/>
      <c r="E11" s="207"/>
      <c r="F11" s="207"/>
      <c r="G11" s="207"/>
      <c r="H11" s="383"/>
    </row>
    <row r="12" spans="1:8" ht="15">
      <c r="A12" s="207"/>
      <c r="B12" s="207"/>
      <c r="C12" s="207"/>
      <c r="D12" s="207"/>
      <c r="E12" s="207"/>
      <c r="F12" s="207"/>
      <c r="G12" s="231" t="s">
        <v>504</v>
      </c>
      <c r="H12" s="385"/>
    </row>
    <row r="13" spans="1:8" ht="12.75" customHeight="1">
      <c r="A13" s="578" t="s">
        <v>164</v>
      </c>
      <c r="B13" s="575" t="s">
        <v>96</v>
      </c>
      <c r="C13" s="580" t="s">
        <v>165</v>
      </c>
      <c r="D13" s="582" t="s">
        <v>506</v>
      </c>
      <c r="E13" s="582" t="s">
        <v>167</v>
      </c>
      <c r="F13" s="584" t="s">
        <v>168</v>
      </c>
      <c r="G13" s="586" t="s">
        <v>169</v>
      </c>
      <c r="H13" s="385"/>
    </row>
    <row r="14" spans="1:9" ht="45" customHeight="1">
      <c r="A14" s="579"/>
      <c r="B14" s="576"/>
      <c r="C14" s="581"/>
      <c r="D14" s="583"/>
      <c r="E14" s="583"/>
      <c r="F14" s="585"/>
      <c r="G14" s="587"/>
      <c r="H14" s="385"/>
      <c r="I14" s="517"/>
    </row>
    <row r="15" spans="1:8" ht="20.25" customHeight="1">
      <c r="A15" s="354" t="s">
        <v>502</v>
      </c>
      <c r="B15" s="359" t="s">
        <v>170</v>
      </c>
      <c r="C15" s="365"/>
      <c r="D15" s="352"/>
      <c r="E15" s="353"/>
      <c r="F15" s="366"/>
      <c r="G15" s="518">
        <f>G17+G20</f>
        <v>5358.299999999999</v>
      </c>
      <c r="H15" s="385"/>
    </row>
    <row r="16" spans="1:8" ht="15.75" customHeight="1">
      <c r="A16" s="355" t="s">
        <v>171</v>
      </c>
      <c r="B16" s="504" t="s">
        <v>172</v>
      </c>
      <c r="C16" s="367">
        <v>924</v>
      </c>
      <c r="D16" s="346">
        <v>100</v>
      </c>
      <c r="E16" s="347"/>
      <c r="F16" s="368"/>
      <c r="G16" s="519">
        <f>G17+G20</f>
        <v>5358.299999999999</v>
      </c>
      <c r="H16" s="385"/>
    </row>
    <row r="17" spans="1:8" ht="34.5" customHeight="1">
      <c r="A17" s="356" t="s">
        <v>173</v>
      </c>
      <c r="B17" s="360" t="s">
        <v>174</v>
      </c>
      <c r="C17" s="369">
        <v>924</v>
      </c>
      <c r="D17" s="344">
        <v>102</v>
      </c>
      <c r="E17" s="345"/>
      <c r="F17" s="370"/>
      <c r="G17" s="520">
        <f>G18</f>
        <v>1223.4</v>
      </c>
      <c r="H17" s="385"/>
    </row>
    <row r="18" spans="1:8" s="381" customFormat="1" ht="21.75" customHeight="1">
      <c r="A18" s="375" t="s">
        <v>175</v>
      </c>
      <c r="B18" s="376" t="s">
        <v>176</v>
      </c>
      <c r="C18" s="377">
        <v>924</v>
      </c>
      <c r="D18" s="378">
        <v>102</v>
      </c>
      <c r="E18" s="379" t="s">
        <v>414</v>
      </c>
      <c r="F18" s="380"/>
      <c r="G18" s="521">
        <f>G19</f>
        <v>1223.4</v>
      </c>
      <c r="H18" s="386"/>
    </row>
    <row r="19" spans="1:8" ht="57.75" customHeight="1">
      <c r="A19" s="357" t="s">
        <v>308</v>
      </c>
      <c r="B19" s="361" t="s">
        <v>178</v>
      </c>
      <c r="C19" s="371">
        <v>924</v>
      </c>
      <c r="D19" s="348">
        <v>102</v>
      </c>
      <c r="E19" s="349" t="s">
        <v>414</v>
      </c>
      <c r="F19" s="372" t="s">
        <v>179</v>
      </c>
      <c r="G19" s="558">
        <v>1223.4</v>
      </c>
      <c r="H19" s="385"/>
    </row>
    <row r="20" spans="1:8" ht="48" customHeight="1">
      <c r="A20" s="396" t="s">
        <v>180</v>
      </c>
      <c r="B20" s="362" t="s">
        <v>181</v>
      </c>
      <c r="C20" s="397">
        <v>924</v>
      </c>
      <c r="D20" s="398">
        <v>103</v>
      </c>
      <c r="E20" s="399"/>
      <c r="F20" s="400"/>
      <c r="G20" s="522">
        <f>G21+G23+G25+G28</f>
        <v>4134.9</v>
      </c>
      <c r="H20" s="385"/>
    </row>
    <row r="21" spans="1:8" ht="32.25" customHeight="1">
      <c r="A21" s="401" t="s">
        <v>182</v>
      </c>
      <c r="B21" s="382" t="s">
        <v>517</v>
      </c>
      <c r="C21" s="387">
        <v>924</v>
      </c>
      <c r="D21" s="388">
        <v>103</v>
      </c>
      <c r="E21" s="389" t="s">
        <v>415</v>
      </c>
      <c r="F21" s="390"/>
      <c r="G21" s="523">
        <f>G22</f>
        <v>2264.1</v>
      </c>
      <c r="H21" s="385"/>
    </row>
    <row r="22" spans="1:8" ht="61.5" customHeight="1">
      <c r="A22" s="402" t="s">
        <v>184</v>
      </c>
      <c r="B22" s="403" t="s">
        <v>178</v>
      </c>
      <c r="C22" s="392">
        <v>924</v>
      </c>
      <c r="D22" s="393">
        <v>103</v>
      </c>
      <c r="E22" s="404" t="s">
        <v>415</v>
      </c>
      <c r="F22" s="405" t="s">
        <v>179</v>
      </c>
      <c r="G22" s="524">
        <v>2264.1</v>
      </c>
      <c r="H22" s="181"/>
    </row>
    <row r="23" spans="1:8" ht="30.75" customHeight="1">
      <c r="A23" s="401" t="s">
        <v>185</v>
      </c>
      <c r="B23" s="382" t="s">
        <v>518</v>
      </c>
      <c r="C23" s="387">
        <v>924</v>
      </c>
      <c r="D23" s="388">
        <v>103</v>
      </c>
      <c r="E23" s="389" t="s">
        <v>416</v>
      </c>
      <c r="F23" s="390"/>
      <c r="G23" s="523">
        <f>G24</f>
        <v>265.2</v>
      </c>
      <c r="H23" s="385"/>
    </row>
    <row r="24" spans="1:8" ht="59.25" customHeight="1">
      <c r="A24" s="402" t="s">
        <v>187</v>
      </c>
      <c r="B24" s="403" t="s">
        <v>178</v>
      </c>
      <c r="C24" s="392">
        <v>924</v>
      </c>
      <c r="D24" s="393">
        <v>103</v>
      </c>
      <c r="E24" s="404" t="s">
        <v>416</v>
      </c>
      <c r="F24" s="405" t="s">
        <v>179</v>
      </c>
      <c r="G24" s="524">
        <f>265.2</f>
        <v>265.2</v>
      </c>
      <c r="H24" s="385"/>
    </row>
    <row r="25" spans="1:8" ht="29.25" customHeight="1">
      <c r="A25" s="406" t="s">
        <v>188</v>
      </c>
      <c r="B25" s="407" t="s">
        <v>519</v>
      </c>
      <c r="C25" s="408">
        <v>924</v>
      </c>
      <c r="D25" s="409">
        <v>103</v>
      </c>
      <c r="E25" s="410" t="s">
        <v>413</v>
      </c>
      <c r="F25" s="411"/>
      <c r="G25" s="525">
        <f>G26+G27</f>
        <v>1521.6000000000001</v>
      </c>
      <c r="H25" s="385"/>
    </row>
    <row r="26" spans="1:8" ht="60" customHeight="1">
      <c r="A26" s="412" t="s">
        <v>190</v>
      </c>
      <c r="B26" s="413" t="s">
        <v>178</v>
      </c>
      <c r="C26" s="414">
        <v>924</v>
      </c>
      <c r="D26" s="415">
        <v>103</v>
      </c>
      <c r="E26" s="416" t="s">
        <v>413</v>
      </c>
      <c r="F26" s="417" t="s">
        <v>179</v>
      </c>
      <c r="G26" s="526">
        <v>1171.9</v>
      </c>
      <c r="H26" s="181"/>
    </row>
    <row r="27" spans="1:8" ht="24" customHeight="1">
      <c r="A27" s="412" t="s">
        <v>191</v>
      </c>
      <c r="B27" s="413" t="s">
        <v>403</v>
      </c>
      <c r="C27" s="414">
        <v>924</v>
      </c>
      <c r="D27" s="415">
        <v>103</v>
      </c>
      <c r="E27" s="416" t="s">
        <v>413</v>
      </c>
      <c r="F27" s="417" t="s">
        <v>193</v>
      </c>
      <c r="G27" s="526">
        <v>349.7</v>
      </c>
      <c r="H27" s="385"/>
    </row>
    <row r="28" spans="1:8" ht="45.75" customHeight="1">
      <c r="A28" s="401" t="s">
        <v>476</v>
      </c>
      <c r="B28" s="382" t="s">
        <v>236</v>
      </c>
      <c r="C28" s="387">
        <v>924</v>
      </c>
      <c r="D28" s="388">
        <v>103</v>
      </c>
      <c r="E28" s="389" t="s">
        <v>417</v>
      </c>
      <c r="F28" s="390"/>
      <c r="G28" s="523">
        <f>G29</f>
        <v>84</v>
      </c>
      <c r="H28" s="385"/>
    </row>
    <row r="29" spans="1:8" ht="19.5" customHeight="1">
      <c r="A29" s="402" t="s">
        <v>477</v>
      </c>
      <c r="B29" s="391" t="s">
        <v>195</v>
      </c>
      <c r="C29" s="392">
        <v>924</v>
      </c>
      <c r="D29" s="393">
        <v>103</v>
      </c>
      <c r="E29" s="394" t="s">
        <v>417</v>
      </c>
      <c r="F29" s="395" t="s">
        <v>196</v>
      </c>
      <c r="G29" s="524">
        <v>84</v>
      </c>
      <c r="H29" s="385"/>
    </row>
    <row r="30" spans="1:8" ht="24" customHeight="1">
      <c r="A30" s="424" t="s">
        <v>503</v>
      </c>
      <c r="B30" s="505" t="s">
        <v>197</v>
      </c>
      <c r="C30" s="425"/>
      <c r="D30" s="426"/>
      <c r="E30" s="427"/>
      <c r="F30" s="428"/>
      <c r="G30" s="528">
        <f>G31+G64+G68+G75+G100+G113+G122+G131+G135</f>
        <v>135377.9</v>
      </c>
      <c r="H30" s="385"/>
    </row>
    <row r="31" spans="1:8" ht="20.25" customHeight="1">
      <c r="A31" s="429" t="s">
        <v>171</v>
      </c>
      <c r="B31" s="506" t="s">
        <v>172</v>
      </c>
      <c r="C31" s="430">
        <v>969</v>
      </c>
      <c r="D31" s="431">
        <v>100</v>
      </c>
      <c r="E31" s="432"/>
      <c r="F31" s="433"/>
      <c r="G31" s="529">
        <f>G32+G46+G49</f>
        <v>27818.2</v>
      </c>
      <c r="H31" s="385"/>
    </row>
    <row r="32" spans="1:8" ht="48" customHeight="1">
      <c r="A32" s="434" t="s">
        <v>173</v>
      </c>
      <c r="B32" s="363" t="s">
        <v>198</v>
      </c>
      <c r="C32" s="435">
        <v>969</v>
      </c>
      <c r="D32" s="436">
        <v>104</v>
      </c>
      <c r="E32" s="437"/>
      <c r="F32" s="438"/>
      <c r="G32" s="530">
        <f>G33+G35+G39+G41+G44</f>
        <v>27309.5</v>
      </c>
      <c r="H32" s="385"/>
    </row>
    <row r="33" spans="1:7" s="181" customFormat="1" ht="32.25" customHeight="1">
      <c r="A33" s="401" t="s">
        <v>175</v>
      </c>
      <c r="B33" s="382" t="s">
        <v>511</v>
      </c>
      <c r="C33" s="387">
        <v>969</v>
      </c>
      <c r="D33" s="388">
        <v>104</v>
      </c>
      <c r="E33" s="389" t="s">
        <v>418</v>
      </c>
      <c r="F33" s="390"/>
      <c r="G33" s="523">
        <f>G34</f>
        <v>1359.4</v>
      </c>
    </row>
    <row r="34" spans="1:9" ht="58.5" customHeight="1">
      <c r="A34" s="402" t="s">
        <v>308</v>
      </c>
      <c r="B34" s="403" t="s">
        <v>178</v>
      </c>
      <c r="C34" s="392">
        <v>969</v>
      </c>
      <c r="D34" s="393">
        <v>104</v>
      </c>
      <c r="E34" s="404" t="s">
        <v>418</v>
      </c>
      <c r="F34" s="405" t="s">
        <v>179</v>
      </c>
      <c r="G34" s="524">
        <v>1359.4</v>
      </c>
      <c r="I34" s="385"/>
    </row>
    <row r="35" spans="1:7" s="181" customFormat="1" ht="45.75" customHeight="1">
      <c r="A35" s="406" t="s">
        <v>315</v>
      </c>
      <c r="B35" s="407" t="s">
        <v>512</v>
      </c>
      <c r="C35" s="408">
        <v>969</v>
      </c>
      <c r="D35" s="409">
        <v>104</v>
      </c>
      <c r="E35" s="410" t="s">
        <v>419</v>
      </c>
      <c r="F35" s="439"/>
      <c r="G35" s="525">
        <f>G36+G37+G38</f>
        <v>21799</v>
      </c>
    </row>
    <row r="36" spans="1:8" ht="60" customHeight="1">
      <c r="A36" s="412" t="s">
        <v>316</v>
      </c>
      <c r="B36" s="413" t="s">
        <v>178</v>
      </c>
      <c r="C36" s="414">
        <v>969</v>
      </c>
      <c r="D36" s="415">
        <v>104</v>
      </c>
      <c r="E36" s="416" t="s">
        <v>419</v>
      </c>
      <c r="F36" s="417" t="s">
        <v>179</v>
      </c>
      <c r="G36" s="526">
        <v>19425</v>
      </c>
      <c r="H36" s="559"/>
    </row>
    <row r="37" spans="1:7" ht="25.5" customHeight="1">
      <c r="A37" s="412" t="s">
        <v>317</v>
      </c>
      <c r="B37" s="413" t="s">
        <v>403</v>
      </c>
      <c r="C37" s="414">
        <v>969</v>
      </c>
      <c r="D37" s="415">
        <v>104</v>
      </c>
      <c r="E37" s="416" t="s">
        <v>419</v>
      </c>
      <c r="F37" s="417" t="s">
        <v>193</v>
      </c>
      <c r="G37" s="526">
        <v>2305</v>
      </c>
    </row>
    <row r="38" spans="1:7" ht="20.25" customHeight="1">
      <c r="A38" s="412" t="s">
        <v>318</v>
      </c>
      <c r="B38" s="419" t="s">
        <v>195</v>
      </c>
      <c r="C38" s="420">
        <v>969</v>
      </c>
      <c r="D38" s="421">
        <v>104</v>
      </c>
      <c r="E38" s="422" t="s">
        <v>419</v>
      </c>
      <c r="F38" s="423" t="s">
        <v>196</v>
      </c>
      <c r="G38" s="527">
        <v>69</v>
      </c>
    </row>
    <row r="39" spans="1:7" ht="47.25" customHeight="1">
      <c r="A39" s="440" t="s">
        <v>309</v>
      </c>
      <c r="B39" s="382" t="s">
        <v>264</v>
      </c>
      <c r="C39" s="387">
        <v>969</v>
      </c>
      <c r="D39" s="388">
        <v>104</v>
      </c>
      <c r="E39" s="389" t="s">
        <v>499</v>
      </c>
      <c r="F39" s="390"/>
      <c r="G39" s="523">
        <f>G40</f>
        <v>6.9</v>
      </c>
    </row>
    <row r="40" spans="1:7" ht="30" customHeight="1">
      <c r="A40" s="412" t="s">
        <v>319</v>
      </c>
      <c r="B40" s="403" t="s">
        <v>403</v>
      </c>
      <c r="C40" s="392">
        <v>969</v>
      </c>
      <c r="D40" s="393">
        <v>104</v>
      </c>
      <c r="E40" s="404" t="s">
        <v>499</v>
      </c>
      <c r="F40" s="405" t="s">
        <v>193</v>
      </c>
      <c r="G40" s="524">
        <v>6.9</v>
      </c>
    </row>
    <row r="41" spans="1:7" ht="59.25" customHeight="1">
      <c r="A41" s="500" t="s">
        <v>471</v>
      </c>
      <c r="B41" s="441" t="s">
        <v>513</v>
      </c>
      <c r="C41" s="442">
        <v>969</v>
      </c>
      <c r="D41" s="443">
        <v>104</v>
      </c>
      <c r="E41" s="444" t="s">
        <v>495</v>
      </c>
      <c r="F41" s="445"/>
      <c r="G41" s="531">
        <f>G42+G43</f>
        <v>4095.1</v>
      </c>
    </row>
    <row r="42" spans="1:7" ht="60.75" customHeight="1">
      <c r="A42" s="501" t="s">
        <v>472</v>
      </c>
      <c r="B42" s="446" t="s">
        <v>178</v>
      </c>
      <c r="C42" s="447">
        <v>969</v>
      </c>
      <c r="D42" s="448">
        <v>104</v>
      </c>
      <c r="E42" s="449" t="s">
        <v>495</v>
      </c>
      <c r="F42" s="450" t="s">
        <v>179</v>
      </c>
      <c r="G42" s="532">
        <v>3779.6</v>
      </c>
    </row>
    <row r="43" spans="1:7" ht="30" customHeight="1">
      <c r="A43" s="402" t="s">
        <v>481</v>
      </c>
      <c r="B43" s="403" t="s">
        <v>403</v>
      </c>
      <c r="C43" s="392">
        <v>969</v>
      </c>
      <c r="D43" s="393">
        <v>104</v>
      </c>
      <c r="E43" s="404" t="s">
        <v>495</v>
      </c>
      <c r="F43" s="405" t="s">
        <v>193</v>
      </c>
      <c r="G43" s="524">
        <v>315.5</v>
      </c>
    </row>
    <row r="44" spans="1:7" s="181" customFormat="1" ht="42.75" customHeight="1">
      <c r="A44" s="406" t="s">
        <v>482</v>
      </c>
      <c r="B44" s="407" t="s">
        <v>520</v>
      </c>
      <c r="C44" s="408">
        <v>969</v>
      </c>
      <c r="D44" s="409">
        <v>104</v>
      </c>
      <c r="E44" s="410" t="s">
        <v>496</v>
      </c>
      <c r="F44" s="411"/>
      <c r="G44" s="525">
        <f>G45</f>
        <v>49.1</v>
      </c>
    </row>
    <row r="45" spans="1:7" ht="53.25" customHeight="1">
      <c r="A45" s="412" t="s">
        <v>483</v>
      </c>
      <c r="B45" s="413" t="s">
        <v>178</v>
      </c>
      <c r="C45" s="414">
        <v>969</v>
      </c>
      <c r="D45" s="415">
        <v>104</v>
      </c>
      <c r="E45" s="416" t="s">
        <v>496</v>
      </c>
      <c r="F45" s="417" t="s">
        <v>179</v>
      </c>
      <c r="G45" s="533">
        <v>49.1</v>
      </c>
    </row>
    <row r="46" spans="1:7" ht="17.25" customHeight="1">
      <c r="A46" s="502" t="s">
        <v>180</v>
      </c>
      <c r="B46" s="451" t="s">
        <v>21</v>
      </c>
      <c r="C46" s="452">
        <v>969</v>
      </c>
      <c r="D46" s="453">
        <v>111</v>
      </c>
      <c r="E46" s="449"/>
      <c r="F46" s="454"/>
      <c r="G46" s="534">
        <f>G47</f>
        <v>24</v>
      </c>
    </row>
    <row r="47" spans="1:7" s="181" customFormat="1" ht="20.25" customHeight="1">
      <c r="A47" s="440" t="s">
        <v>182</v>
      </c>
      <c r="B47" s="507" t="s">
        <v>266</v>
      </c>
      <c r="C47" s="455">
        <v>969</v>
      </c>
      <c r="D47" s="456">
        <v>111</v>
      </c>
      <c r="E47" s="457" t="s">
        <v>420</v>
      </c>
      <c r="F47" s="458"/>
      <c r="G47" s="535">
        <f>G48</f>
        <v>24</v>
      </c>
    </row>
    <row r="48" spans="1:7" ht="21" customHeight="1">
      <c r="A48" s="402" t="s">
        <v>184</v>
      </c>
      <c r="B48" s="403" t="s">
        <v>195</v>
      </c>
      <c r="C48" s="459">
        <v>969</v>
      </c>
      <c r="D48" s="393">
        <v>111</v>
      </c>
      <c r="E48" s="404" t="s">
        <v>420</v>
      </c>
      <c r="F48" s="405" t="s">
        <v>196</v>
      </c>
      <c r="G48" s="536">
        <v>24</v>
      </c>
    </row>
    <row r="49" spans="1:7" ht="21.75" customHeight="1">
      <c r="A49" s="429" t="s">
        <v>310</v>
      </c>
      <c r="B49" s="508" t="s">
        <v>22</v>
      </c>
      <c r="C49" s="466">
        <v>969</v>
      </c>
      <c r="D49" s="431">
        <v>113</v>
      </c>
      <c r="E49" s="432"/>
      <c r="F49" s="467"/>
      <c r="G49" s="537">
        <f>G50+G52+G54+G56+G58+G60+G62</f>
        <v>484.7</v>
      </c>
    </row>
    <row r="50" spans="1:7" ht="21.75" customHeight="1">
      <c r="A50" s="557" t="s">
        <v>235</v>
      </c>
      <c r="B50" s="551" t="s">
        <v>529</v>
      </c>
      <c r="C50" s="550">
        <v>969</v>
      </c>
      <c r="D50" s="453">
        <v>113</v>
      </c>
      <c r="E50" s="449" t="s">
        <v>530</v>
      </c>
      <c r="F50" s="454"/>
      <c r="G50" s="556">
        <f>G51</f>
        <v>34.2</v>
      </c>
    </row>
    <row r="51" spans="1:7" ht="21.75" customHeight="1">
      <c r="A51" s="548" t="s">
        <v>237</v>
      </c>
      <c r="B51" s="549" t="s">
        <v>195</v>
      </c>
      <c r="C51" s="552">
        <v>969</v>
      </c>
      <c r="D51" s="553">
        <v>113</v>
      </c>
      <c r="E51" s="437" t="s">
        <v>530</v>
      </c>
      <c r="F51" s="554" t="s">
        <v>196</v>
      </c>
      <c r="G51" s="555">
        <v>34.2</v>
      </c>
    </row>
    <row r="52" spans="1:7" s="207" customFormat="1" ht="33" customHeight="1">
      <c r="A52" s="543" t="s">
        <v>311</v>
      </c>
      <c r="B52" s="382" t="s">
        <v>244</v>
      </c>
      <c r="C52" s="461">
        <v>969</v>
      </c>
      <c r="D52" s="388">
        <v>113</v>
      </c>
      <c r="E52" s="389" t="s">
        <v>421</v>
      </c>
      <c r="F52" s="390"/>
      <c r="G52" s="523">
        <f>G53</f>
        <v>205</v>
      </c>
    </row>
    <row r="53" spans="1:7" ht="29.25" customHeight="1">
      <c r="A53" s="542" t="s">
        <v>312</v>
      </c>
      <c r="B53" s="403" t="s">
        <v>403</v>
      </c>
      <c r="C53" s="459">
        <v>969</v>
      </c>
      <c r="D53" s="393">
        <v>113</v>
      </c>
      <c r="E53" s="404" t="s">
        <v>421</v>
      </c>
      <c r="F53" s="405" t="s">
        <v>193</v>
      </c>
      <c r="G53" s="536">
        <v>205</v>
      </c>
    </row>
    <row r="54" spans="1:7" s="181" customFormat="1" ht="29.25" customHeight="1">
      <c r="A54" s="401" t="s">
        <v>313</v>
      </c>
      <c r="B54" s="407" t="s">
        <v>422</v>
      </c>
      <c r="C54" s="462">
        <v>969</v>
      </c>
      <c r="D54" s="409">
        <v>113</v>
      </c>
      <c r="E54" s="410" t="s">
        <v>423</v>
      </c>
      <c r="F54" s="411"/>
      <c r="G54" s="525">
        <f>G55</f>
        <v>205</v>
      </c>
    </row>
    <row r="55" spans="1:7" ht="30.75" customHeight="1">
      <c r="A55" s="412" t="s">
        <v>314</v>
      </c>
      <c r="B55" s="413" t="s">
        <v>403</v>
      </c>
      <c r="C55" s="468">
        <v>969</v>
      </c>
      <c r="D55" s="415">
        <v>113</v>
      </c>
      <c r="E55" s="416" t="s">
        <v>423</v>
      </c>
      <c r="F55" s="417" t="s">
        <v>193</v>
      </c>
      <c r="G55" s="533">
        <v>205</v>
      </c>
    </row>
    <row r="56" spans="1:7" s="181" customFormat="1" ht="30" customHeight="1">
      <c r="A56" s="406" t="s">
        <v>320</v>
      </c>
      <c r="B56" s="474" t="s">
        <v>447</v>
      </c>
      <c r="C56" s="408">
        <v>969</v>
      </c>
      <c r="D56" s="409">
        <v>113</v>
      </c>
      <c r="E56" s="410" t="s">
        <v>448</v>
      </c>
      <c r="F56" s="411"/>
      <c r="G56" s="525">
        <f>G57</f>
        <v>13</v>
      </c>
    </row>
    <row r="57" spans="1:7" ht="31.5" customHeight="1">
      <c r="A57" s="509" t="s">
        <v>321</v>
      </c>
      <c r="B57" s="419" t="s">
        <v>403</v>
      </c>
      <c r="C57" s="463">
        <v>969</v>
      </c>
      <c r="D57" s="421">
        <v>113</v>
      </c>
      <c r="E57" s="464" t="s">
        <v>448</v>
      </c>
      <c r="F57" s="423" t="s">
        <v>193</v>
      </c>
      <c r="G57" s="538">
        <v>13</v>
      </c>
    </row>
    <row r="58" spans="1:9" s="302" customFormat="1" ht="57" customHeight="1">
      <c r="A58" s="503" t="s">
        <v>322</v>
      </c>
      <c r="B58" s="382" t="s">
        <v>521</v>
      </c>
      <c r="C58" s="461">
        <v>969</v>
      </c>
      <c r="D58" s="388">
        <v>113</v>
      </c>
      <c r="E58" s="389" t="s">
        <v>450</v>
      </c>
      <c r="F58" s="390"/>
      <c r="G58" s="523">
        <f>G59</f>
        <v>13</v>
      </c>
      <c r="I58" s="516"/>
    </row>
    <row r="59" spans="1:7" ht="30" customHeight="1">
      <c r="A59" s="418" t="s">
        <v>459</v>
      </c>
      <c r="B59" s="403" t="s">
        <v>403</v>
      </c>
      <c r="C59" s="459">
        <v>969</v>
      </c>
      <c r="D59" s="393">
        <v>113</v>
      </c>
      <c r="E59" s="404" t="s">
        <v>450</v>
      </c>
      <c r="F59" s="405" t="s">
        <v>193</v>
      </c>
      <c r="G59" s="536">
        <v>13</v>
      </c>
    </row>
    <row r="60" spans="1:7" ht="60" customHeight="1">
      <c r="A60" s="401" t="s">
        <v>461</v>
      </c>
      <c r="B60" s="407" t="s">
        <v>478</v>
      </c>
      <c r="C60" s="462">
        <v>969</v>
      </c>
      <c r="D60" s="409">
        <v>113</v>
      </c>
      <c r="E60" s="410" t="s">
        <v>451</v>
      </c>
      <c r="F60" s="411"/>
      <c r="G60" s="525">
        <f>G61</f>
        <v>10</v>
      </c>
    </row>
    <row r="61" spans="1:7" ht="29.25" customHeight="1">
      <c r="A61" s="402" t="s">
        <v>460</v>
      </c>
      <c r="B61" s="419" t="s">
        <v>403</v>
      </c>
      <c r="C61" s="463">
        <v>969</v>
      </c>
      <c r="D61" s="421">
        <v>113</v>
      </c>
      <c r="E61" s="422" t="s">
        <v>451</v>
      </c>
      <c r="F61" s="423" t="s">
        <v>193</v>
      </c>
      <c r="G61" s="538">
        <v>10</v>
      </c>
    </row>
    <row r="62" spans="1:7" ht="101.25" customHeight="1">
      <c r="A62" s="406" t="s">
        <v>532</v>
      </c>
      <c r="B62" s="382" t="s">
        <v>525</v>
      </c>
      <c r="C62" s="461">
        <v>969</v>
      </c>
      <c r="D62" s="388">
        <v>113</v>
      </c>
      <c r="E62" s="389" t="s">
        <v>516</v>
      </c>
      <c r="F62" s="390"/>
      <c r="G62" s="523">
        <f>G63</f>
        <v>4.5</v>
      </c>
    </row>
    <row r="63" spans="1:9" ht="30" customHeight="1">
      <c r="A63" s="418" t="s">
        <v>531</v>
      </c>
      <c r="B63" s="403" t="s">
        <v>403</v>
      </c>
      <c r="C63" s="459">
        <v>969</v>
      </c>
      <c r="D63" s="393">
        <v>113</v>
      </c>
      <c r="E63" s="404" t="s">
        <v>516</v>
      </c>
      <c r="F63" s="405" t="s">
        <v>193</v>
      </c>
      <c r="G63" s="536">
        <v>4.5</v>
      </c>
      <c r="I63" s="32"/>
    </row>
    <row r="64" spans="1:7" ht="38.25" customHeight="1">
      <c r="A64" s="429" t="s">
        <v>246</v>
      </c>
      <c r="B64" s="465" t="s">
        <v>201</v>
      </c>
      <c r="C64" s="466">
        <v>969</v>
      </c>
      <c r="D64" s="431">
        <v>300</v>
      </c>
      <c r="E64" s="432"/>
      <c r="F64" s="467"/>
      <c r="G64" s="537">
        <f>G65</f>
        <v>71</v>
      </c>
    </row>
    <row r="65" spans="1:7" ht="33" customHeight="1">
      <c r="A65" s="406" t="s">
        <v>247</v>
      </c>
      <c r="B65" s="407" t="s">
        <v>202</v>
      </c>
      <c r="C65" s="462">
        <v>969</v>
      </c>
      <c r="D65" s="409">
        <v>309</v>
      </c>
      <c r="E65" s="410" t="s">
        <v>425</v>
      </c>
      <c r="F65" s="411"/>
      <c r="G65" s="525">
        <f>G66</f>
        <v>71</v>
      </c>
    </row>
    <row r="66" spans="1:7" ht="56.25" customHeight="1">
      <c r="A66" s="412" t="s">
        <v>248</v>
      </c>
      <c r="B66" s="413" t="s">
        <v>426</v>
      </c>
      <c r="C66" s="468">
        <v>969</v>
      </c>
      <c r="D66" s="415">
        <v>309</v>
      </c>
      <c r="E66" s="416" t="s">
        <v>425</v>
      </c>
      <c r="F66" s="417"/>
      <c r="G66" s="533">
        <f>G67</f>
        <v>71</v>
      </c>
    </row>
    <row r="67" spans="1:7" ht="27.75" customHeight="1">
      <c r="A67" s="418" t="s">
        <v>249</v>
      </c>
      <c r="B67" s="419" t="s">
        <v>403</v>
      </c>
      <c r="C67" s="463">
        <v>969</v>
      </c>
      <c r="D67" s="421">
        <v>309</v>
      </c>
      <c r="E67" s="422" t="s">
        <v>425</v>
      </c>
      <c r="F67" s="423" t="s">
        <v>193</v>
      </c>
      <c r="G67" s="538">
        <v>71</v>
      </c>
    </row>
    <row r="68" spans="1:7" s="65" customFormat="1" ht="21.75" customHeight="1">
      <c r="A68" s="429" t="s">
        <v>324</v>
      </c>
      <c r="B68" s="465" t="s">
        <v>203</v>
      </c>
      <c r="C68" s="466">
        <v>969</v>
      </c>
      <c r="D68" s="431">
        <v>400</v>
      </c>
      <c r="E68" s="432"/>
      <c r="F68" s="467"/>
      <c r="G68" s="537">
        <f>G69+G72</f>
        <v>559.9</v>
      </c>
    </row>
    <row r="69" spans="1:7" s="65" customFormat="1" ht="21" customHeight="1">
      <c r="A69" s="469" t="s">
        <v>325</v>
      </c>
      <c r="B69" s="360" t="s">
        <v>204</v>
      </c>
      <c r="C69" s="470">
        <v>969</v>
      </c>
      <c r="D69" s="471">
        <v>401</v>
      </c>
      <c r="E69" s="472"/>
      <c r="F69" s="473"/>
      <c r="G69" s="539">
        <f>G70</f>
        <v>554.9</v>
      </c>
    </row>
    <row r="70" spans="1:7" s="207" customFormat="1" ht="45.75" customHeight="1">
      <c r="A70" s="440" t="s">
        <v>326</v>
      </c>
      <c r="B70" s="474" t="s">
        <v>522</v>
      </c>
      <c r="C70" s="455">
        <v>969</v>
      </c>
      <c r="D70" s="456">
        <v>401</v>
      </c>
      <c r="E70" s="457" t="s">
        <v>507</v>
      </c>
      <c r="F70" s="458"/>
      <c r="G70" s="535">
        <f>G71</f>
        <v>554.9</v>
      </c>
    </row>
    <row r="71" spans="1:7" s="207" customFormat="1" ht="32.25" customHeight="1">
      <c r="A71" s="418" t="s">
        <v>327</v>
      </c>
      <c r="B71" s="419" t="s">
        <v>528</v>
      </c>
      <c r="C71" s="463">
        <v>969</v>
      </c>
      <c r="D71" s="421">
        <v>401</v>
      </c>
      <c r="E71" s="422" t="s">
        <v>507</v>
      </c>
      <c r="F71" s="423" t="s">
        <v>527</v>
      </c>
      <c r="G71" s="538">
        <v>554.9</v>
      </c>
    </row>
    <row r="72" spans="1:7" s="55" customFormat="1" ht="22.5" customHeight="1">
      <c r="A72" s="429" t="s">
        <v>462</v>
      </c>
      <c r="B72" s="465" t="s">
        <v>410</v>
      </c>
      <c r="C72" s="466">
        <v>969</v>
      </c>
      <c r="D72" s="431">
        <v>412</v>
      </c>
      <c r="E72" s="475"/>
      <c r="F72" s="467"/>
      <c r="G72" s="537">
        <f>G73</f>
        <v>5</v>
      </c>
    </row>
    <row r="73" spans="1:7" s="207" customFormat="1" ht="30" customHeight="1">
      <c r="A73" s="406" t="s">
        <v>463</v>
      </c>
      <c r="B73" s="407" t="s">
        <v>408</v>
      </c>
      <c r="C73" s="462">
        <v>969</v>
      </c>
      <c r="D73" s="409">
        <v>412</v>
      </c>
      <c r="E73" s="410" t="s">
        <v>427</v>
      </c>
      <c r="F73" s="411"/>
      <c r="G73" s="525">
        <f>G74</f>
        <v>5</v>
      </c>
    </row>
    <row r="74" spans="1:7" s="207" customFormat="1" ht="29.25" customHeight="1">
      <c r="A74" s="418" t="s">
        <v>464</v>
      </c>
      <c r="B74" s="419" t="s">
        <v>403</v>
      </c>
      <c r="C74" s="463">
        <v>969</v>
      </c>
      <c r="D74" s="421">
        <v>412</v>
      </c>
      <c r="E74" s="422" t="s">
        <v>427</v>
      </c>
      <c r="F74" s="423" t="s">
        <v>193</v>
      </c>
      <c r="G74" s="538">
        <v>5</v>
      </c>
    </row>
    <row r="75" spans="1:7" s="207" customFormat="1" ht="18" customHeight="1">
      <c r="A75" s="429" t="s">
        <v>328</v>
      </c>
      <c r="B75" s="465" t="s">
        <v>206</v>
      </c>
      <c r="C75" s="466">
        <v>969</v>
      </c>
      <c r="D75" s="431">
        <v>500</v>
      </c>
      <c r="E75" s="432"/>
      <c r="F75" s="467"/>
      <c r="G75" s="537">
        <f>G76</f>
        <v>73111</v>
      </c>
    </row>
    <row r="76" spans="1:7" s="65" customFormat="1" ht="17.25" customHeight="1">
      <c r="A76" s="476" t="s">
        <v>329</v>
      </c>
      <c r="B76" s="363" t="s">
        <v>31</v>
      </c>
      <c r="C76" s="460">
        <v>969</v>
      </c>
      <c r="D76" s="436">
        <v>503</v>
      </c>
      <c r="E76" s="477"/>
      <c r="F76" s="438"/>
      <c r="G76" s="540">
        <f>G77+G79+G81+G83+G85+G87+G89+G92+G94+G96+G98</f>
        <v>73111</v>
      </c>
    </row>
    <row r="77" spans="1:7" s="181" customFormat="1" ht="46.5" customHeight="1">
      <c r="A77" s="478" t="s">
        <v>330</v>
      </c>
      <c r="B77" s="382" t="s">
        <v>207</v>
      </c>
      <c r="C77" s="461">
        <v>969</v>
      </c>
      <c r="D77" s="388">
        <v>503</v>
      </c>
      <c r="E77" s="389" t="s">
        <v>492</v>
      </c>
      <c r="F77" s="390"/>
      <c r="G77" s="523">
        <f>G78</f>
        <v>46532</v>
      </c>
    </row>
    <row r="78" spans="1:7" ht="27" customHeight="1">
      <c r="A78" s="479" t="s">
        <v>331</v>
      </c>
      <c r="B78" s="419" t="s">
        <v>403</v>
      </c>
      <c r="C78" s="463">
        <v>969</v>
      </c>
      <c r="D78" s="421">
        <v>503</v>
      </c>
      <c r="E78" s="422" t="s">
        <v>492</v>
      </c>
      <c r="F78" s="423" t="s">
        <v>193</v>
      </c>
      <c r="G78" s="538">
        <v>46532</v>
      </c>
    </row>
    <row r="79" spans="1:7" s="181" customFormat="1" ht="20.25" customHeight="1">
      <c r="A79" s="478" t="s">
        <v>332</v>
      </c>
      <c r="B79" s="382" t="s">
        <v>208</v>
      </c>
      <c r="C79" s="461">
        <v>969</v>
      </c>
      <c r="D79" s="388">
        <v>503</v>
      </c>
      <c r="E79" s="389" t="s">
        <v>429</v>
      </c>
      <c r="F79" s="390"/>
      <c r="G79" s="523">
        <f>G80</f>
        <v>7139</v>
      </c>
    </row>
    <row r="80" spans="1:7" ht="30.75" customHeight="1">
      <c r="A80" s="480" t="s">
        <v>333</v>
      </c>
      <c r="B80" s="403" t="s">
        <v>403</v>
      </c>
      <c r="C80" s="459">
        <v>969</v>
      </c>
      <c r="D80" s="393">
        <v>503</v>
      </c>
      <c r="E80" s="404" t="s">
        <v>429</v>
      </c>
      <c r="F80" s="405" t="s">
        <v>193</v>
      </c>
      <c r="G80" s="536">
        <v>7139</v>
      </c>
    </row>
    <row r="81" spans="1:7" s="181" customFormat="1" ht="48.75" customHeight="1">
      <c r="A81" s="478" t="s">
        <v>334</v>
      </c>
      <c r="B81" s="382" t="s">
        <v>209</v>
      </c>
      <c r="C81" s="461">
        <v>969</v>
      </c>
      <c r="D81" s="388">
        <v>503</v>
      </c>
      <c r="E81" s="389" t="s">
        <v>430</v>
      </c>
      <c r="F81" s="390"/>
      <c r="G81" s="523">
        <f>G82</f>
        <v>861</v>
      </c>
    </row>
    <row r="82" spans="1:7" ht="30.75" customHeight="1">
      <c r="A82" s="480" t="s">
        <v>335</v>
      </c>
      <c r="B82" s="403" t="s">
        <v>403</v>
      </c>
      <c r="C82" s="459">
        <v>969</v>
      </c>
      <c r="D82" s="393">
        <v>503</v>
      </c>
      <c r="E82" s="404" t="s">
        <v>430</v>
      </c>
      <c r="F82" s="405" t="s">
        <v>193</v>
      </c>
      <c r="G82" s="536">
        <v>861</v>
      </c>
    </row>
    <row r="83" spans="1:7" ht="57.75" customHeight="1">
      <c r="A83" s="481" t="s">
        <v>336</v>
      </c>
      <c r="B83" s="382" t="s">
        <v>439</v>
      </c>
      <c r="C83" s="461">
        <v>969</v>
      </c>
      <c r="D83" s="388">
        <v>503</v>
      </c>
      <c r="E83" s="389" t="s">
        <v>440</v>
      </c>
      <c r="F83" s="390"/>
      <c r="G83" s="523">
        <f>G84</f>
        <v>12</v>
      </c>
    </row>
    <row r="84" spans="1:7" ht="30.75" customHeight="1">
      <c r="A84" s="479" t="s">
        <v>337</v>
      </c>
      <c r="B84" s="403" t="s">
        <v>403</v>
      </c>
      <c r="C84" s="459">
        <v>969</v>
      </c>
      <c r="D84" s="393">
        <v>503</v>
      </c>
      <c r="E84" s="404" t="s">
        <v>440</v>
      </c>
      <c r="F84" s="405" t="s">
        <v>193</v>
      </c>
      <c r="G84" s="536">
        <v>12</v>
      </c>
    </row>
    <row r="85" spans="1:7" ht="33" customHeight="1">
      <c r="A85" s="478" t="s">
        <v>338</v>
      </c>
      <c r="B85" s="407" t="s">
        <v>509</v>
      </c>
      <c r="C85" s="462">
        <v>969</v>
      </c>
      <c r="D85" s="409">
        <v>503</v>
      </c>
      <c r="E85" s="410" t="s">
        <v>438</v>
      </c>
      <c r="F85" s="411"/>
      <c r="G85" s="525">
        <f>G86</f>
        <v>5537</v>
      </c>
    </row>
    <row r="86" spans="1:7" ht="30" customHeight="1">
      <c r="A86" s="480" t="s">
        <v>339</v>
      </c>
      <c r="B86" s="419" t="s">
        <v>403</v>
      </c>
      <c r="C86" s="463">
        <v>969</v>
      </c>
      <c r="D86" s="421">
        <v>503</v>
      </c>
      <c r="E86" s="422" t="s">
        <v>438</v>
      </c>
      <c r="F86" s="423" t="s">
        <v>193</v>
      </c>
      <c r="G86" s="538">
        <v>5537</v>
      </c>
    </row>
    <row r="87" spans="1:7" ht="32.25" customHeight="1">
      <c r="A87" s="481" t="s">
        <v>340</v>
      </c>
      <c r="B87" s="382" t="s">
        <v>510</v>
      </c>
      <c r="C87" s="461">
        <v>969</v>
      </c>
      <c r="D87" s="388">
        <v>503</v>
      </c>
      <c r="E87" s="389" t="s">
        <v>442</v>
      </c>
      <c r="F87" s="390"/>
      <c r="G87" s="523">
        <f>G88</f>
        <v>481.1</v>
      </c>
    </row>
    <row r="88" spans="1:7" ht="31.5" customHeight="1">
      <c r="A88" s="544" t="s">
        <v>341</v>
      </c>
      <c r="B88" s="403" t="s">
        <v>403</v>
      </c>
      <c r="C88" s="459">
        <v>969</v>
      </c>
      <c r="D88" s="393">
        <v>503</v>
      </c>
      <c r="E88" s="404" t="s">
        <v>442</v>
      </c>
      <c r="F88" s="405" t="s">
        <v>193</v>
      </c>
      <c r="G88" s="536">
        <v>481.1</v>
      </c>
    </row>
    <row r="89" spans="1:7" s="181" customFormat="1" ht="33" customHeight="1">
      <c r="A89" s="481" t="s">
        <v>342</v>
      </c>
      <c r="B89" s="407" t="s">
        <v>210</v>
      </c>
      <c r="C89" s="462">
        <v>969</v>
      </c>
      <c r="D89" s="409">
        <v>503</v>
      </c>
      <c r="E89" s="410" t="s">
        <v>431</v>
      </c>
      <c r="F89" s="411"/>
      <c r="G89" s="525">
        <f>G90+G91</f>
        <v>11138.9</v>
      </c>
    </row>
    <row r="90" spans="1:7" ht="26.25" customHeight="1">
      <c r="A90" s="482" t="s">
        <v>343</v>
      </c>
      <c r="B90" s="413" t="s">
        <v>403</v>
      </c>
      <c r="C90" s="468">
        <v>969</v>
      </c>
      <c r="D90" s="415">
        <v>503</v>
      </c>
      <c r="E90" s="416" t="s">
        <v>431</v>
      </c>
      <c r="F90" s="417" t="s">
        <v>193</v>
      </c>
      <c r="G90" s="533">
        <v>10938.9</v>
      </c>
    </row>
    <row r="91" spans="1:7" ht="21" customHeight="1">
      <c r="A91" s="479" t="s">
        <v>523</v>
      </c>
      <c r="B91" s="419" t="s">
        <v>195</v>
      </c>
      <c r="C91" s="463">
        <v>969</v>
      </c>
      <c r="D91" s="421">
        <v>503</v>
      </c>
      <c r="E91" s="422" t="s">
        <v>431</v>
      </c>
      <c r="F91" s="423" t="s">
        <v>196</v>
      </c>
      <c r="G91" s="538">
        <v>200</v>
      </c>
    </row>
    <row r="92" spans="1:7" s="301" customFormat="1" ht="29.25" customHeight="1">
      <c r="A92" s="478" t="s">
        <v>344</v>
      </c>
      <c r="B92" s="382" t="s">
        <v>211</v>
      </c>
      <c r="C92" s="461">
        <v>969</v>
      </c>
      <c r="D92" s="388">
        <v>503</v>
      </c>
      <c r="E92" s="389" t="s">
        <v>432</v>
      </c>
      <c r="F92" s="390"/>
      <c r="G92" s="523">
        <f>G93</f>
        <v>100</v>
      </c>
    </row>
    <row r="93" spans="1:7" ht="29.25" customHeight="1">
      <c r="A93" s="480" t="s">
        <v>345</v>
      </c>
      <c r="B93" s="403" t="s">
        <v>403</v>
      </c>
      <c r="C93" s="459">
        <v>969</v>
      </c>
      <c r="D93" s="393">
        <v>503</v>
      </c>
      <c r="E93" s="404" t="s">
        <v>432</v>
      </c>
      <c r="F93" s="405" t="s">
        <v>193</v>
      </c>
      <c r="G93" s="536">
        <v>100</v>
      </c>
    </row>
    <row r="94" spans="1:7" s="181" customFormat="1" ht="30.75" customHeight="1">
      <c r="A94" s="481" t="s">
        <v>346</v>
      </c>
      <c r="B94" s="407" t="s">
        <v>433</v>
      </c>
      <c r="C94" s="462">
        <v>969</v>
      </c>
      <c r="D94" s="409">
        <v>503</v>
      </c>
      <c r="E94" s="410" t="s">
        <v>434</v>
      </c>
      <c r="F94" s="411"/>
      <c r="G94" s="525">
        <f>G95</f>
        <v>1200</v>
      </c>
    </row>
    <row r="95" spans="1:7" ht="30.75" customHeight="1">
      <c r="A95" s="479" t="s">
        <v>347</v>
      </c>
      <c r="B95" s="419" t="s">
        <v>403</v>
      </c>
      <c r="C95" s="463">
        <v>969</v>
      </c>
      <c r="D95" s="421">
        <v>503</v>
      </c>
      <c r="E95" s="422" t="s">
        <v>434</v>
      </c>
      <c r="F95" s="423" t="s">
        <v>193</v>
      </c>
      <c r="G95" s="538">
        <v>1200</v>
      </c>
    </row>
    <row r="96" spans="1:7" s="181" customFormat="1" ht="19.5" customHeight="1">
      <c r="A96" s="478" t="s">
        <v>348</v>
      </c>
      <c r="B96" s="382" t="s">
        <v>213</v>
      </c>
      <c r="C96" s="461">
        <v>969</v>
      </c>
      <c r="D96" s="388">
        <v>503</v>
      </c>
      <c r="E96" s="389" t="s">
        <v>435</v>
      </c>
      <c r="F96" s="390"/>
      <c r="G96" s="523">
        <f>G97</f>
        <v>10</v>
      </c>
    </row>
    <row r="97" spans="1:7" ht="32.25" customHeight="1">
      <c r="A97" s="480" t="s">
        <v>349</v>
      </c>
      <c r="B97" s="403" t="s">
        <v>403</v>
      </c>
      <c r="C97" s="459">
        <v>969</v>
      </c>
      <c r="D97" s="393">
        <v>503</v>
      </c>
      <c r="E97" s="404" t="s">
        <v>435</v>
      </c>
      <c r="F97" s="405" t="s">
        <v>193</v>
      </c>
      <c r="G97" s="536">
        <v>10</v>
      </c>
    </row>
    <row r="98" spans="1:7" s="301" customFormat="1" ht="32.25" customHeight="1">
      <c r="A98" s="481" t="s">
        <v>350</v>
      </c>
      <c r="B98" s="407" t="s">
        <v>214</v>
      </c>
      <c r="C98" s="462">
        <v>969</v>
      </c>
      <c r="D98" s="409">
        <v>503</v>
      </c>
      <c r="E98" s="410" t="s">
        <v>436</v>
      </c>
      <c r="F98" s="411"/>
      <c r="G98" s="525">
        <f>G99</f>
        <v>100</v>
      </c>
    </row>
    <row r="99" spans="1:7" s="326" customFormat="1" ht="30.75" customHeight="1">
      <c r="A99" s="479" t="s">
        <v>351</v>
      </c>
      <c r="B99" s="419" t="s">
        <v>403</v>
      </c>
      <c r="C99" s="463">
        <v>969</v>
      </c>
      <c r="D99" s="421">
        <v>503</v>
      </c>
      <c r="E99" s="422" t="s">
        <v>437</v>
      </c>
      <c r="F99" s="423" t="s">
        <v>193</v>
      </c>
      <c r="G99" s="538">
        <v>100</v>
      </c>
    </row>
    <row r="100" spans="1:7" s="55" customFormat="1" ht="15.75" customHeight="1">
      <c r="A100" s="429" t="s">
        <v>352</v>
      </c>
      <c r="B100" s="465" t="s">
        <v>217</v>
      </c>
      <c r="C100" s="466">
        <v>969</v>
      </c>
      <c r="D100" s="431">
        <v>700</v>
      </c>
      <c r="E100" s="432"/>
      <c r="F100" s="467"/>
      <c r="G100" s="537">
        <f>G101+G104</f>
        <v>1165</v>
      </c>
    </row>
    <row r="101" spans="1:7" s="55" customFormat="1" ht="30.75" customHeight="1">
      <c r="A101" s="483" t="s">
        <v>353</v>
      </c>
      <c r="B101" s="360" t="s">
        <v>218</v>
      </c>
      <c r="C101" s="470">
        <v>969</v>
      </c>
      <c r="D101" s="471">
        <v>705</v>
      </c>
      <c r="E101" s="472" t="s">
        <v>443</v>
      </c>
      <c r="F101" s="473"/>
      <c r="G101" s="539">
        <f>G102</f>
        <v>35</v>
      </c>
    </row>
    <row r="102" spans="1:7" s="207" customFormat="1" ht="61.5" customHeight="1">
      <c r="A102" s="440" t="s">
        <v>354</v>
      </c>
      <c r="B102" s="474" t="s">
        <v>514</v>
      </c>
      <c r="C102" s="455">
        <v>969</v>
      </c>
      <c r="D102" s="456">
        <v>705</v>
      </c>
      <c r="E102" s="457" t="s">
        <v>443</v>
      </c>
      <c r="F102" s="484"/>
      <c r="G102" s="535">
        <f>G103</f>
        <v>35</v>
      </c>
    </row>
    <row r="103" spans="1:7" s="207" customFormat="1" ht="30.75" customHeight="1">
      <c r="A103" s="418" t="s">
        <v>355</v>
      </c>
      <c r="B103" s="419" t="s">
        <v>403</v>
      </c>
      <c r="C103" s="463">
        <v>969</v>
      </c>
      <c r="D103" s="485">
        <v>705</v>
      </c>
      <c r="E103" s="422" t="s">
        <v>443</v>
      </c>
      <c r="F103" s="423" t="s">
        <v>193</v>
      </c>
      <c r="G103" s="538">
        <v>35</v>
      </c>
    </row>
    <row r="104" spans="1:7" s="65" customFormat="1" ht="17.25" customHeight="1">
      <c r="A104" s="429" t="s">
        <v>356</v>
      </c>
      <c r="B104" s="465" t="s">
        <v>508</v>
      </c>
      <c r="C104" s="466">
        <v>969</v>
      </c>
      <c r="D104" s="431">
        <v>709</v>
      </c>
      <c r="E104" s="486"/>
      <c r="F104" s="467"/>
      <c r="G104" s="537">
        <f>G105+G107+G109+G111</f>
        <v>1130</v>
      </c>
    </row>
    <row r="105" spans="1:7" s="65" customFormat="1" ht="31.5" customHeight="1">
      <c r="A105" s="401" t="s">
        <v>357</v>
      </c>
      <c r="B105" s="407" t="s">
        <v>241</v>
      </c>
      <c r="C105" s="462">
        <v>969</v>
      </c>
      <c r="D105" s="409">
        <v>709</v>
      </c>
      <c r="E105" s="410" t="s">
        <v>445</v>
      </c>
      <c r="F105" s="411"/>
      <c r="G105" s="545">
        <f>G106</f>
        <v>440</v>
      </c>
    </row>
    <row r="106" spans="1:7" s="65" customFormat="1" ht="34.5" customHeight="1">
      <c r="A106" s="402" t="s">
        <v>358</v>
      </c>
      <c r="B106" s="419" t="s">
        <v>403</v>
      </c>
      <c r="C106" s="463">
        <v>969</v>
      </c>
      <c r="D106" s="421">
        <v>709</v>
      </c>
      <c r="E106" s="422" t="s">
        <v>445</v>
      </c>
      <c r="F106" s="423" t="s">
        <v>193</v>
      </c>
      <c r="G106" s="546">
        <v>440</v>
      </c>
    </row>
    <row r="107" spans="1:7" s="301" customFormat="1" ht="44.25" customHeight="1">
      <c r="A107" s="406" t="s">
        <v>360</v>
      </c>
      <c r="B107" s="382" t="s">
        <v>290</v>
      </c>
      <c r="C107" s="461">
        <v>969</v>
      </c>
      <c r="D107" s="388">
        <v>709</v>
      </c>
      <c r="E107" s="389" t="s">
        <v>446</v>
      </c>
      <c r="F107" s="390"/>
      <c r="G107" s="523">
        <f>G108</f>
        <v>250</v>
      </c>
    </row>
    <row r="108" spans="1:7" ht="28.5" customHeight="1">
      <c r="A108" s="418" t="s">
        <v>361</v>
      </c>
      <c r="B108" s="403" t="s">
        <v>403</v>
      </c>
      <c r="C108" s="459">
        <v>969</v>
      </c>
      <c r="D108" s="393">
        <v>709</v>
      </c>
      <c r="E108" s="404" t="s">
        <v>446</v>
      </c>
      <c r="F108" s="405" t="s">
        <v>193</v>
      </c>
      <c r="G108" s="536">
        <v>250</v>
      </c>
    </row>
    <row r="109" spans="1:7" s="301" customFormat="1" ht="45" customHeight="1">
      <c r="A109" s="401" t="s">
        <v>362</v>
      </c>
      <c r="B109" s="407" t="s">
        <v>447</v>
      </c>
      <c r="C109" s="462">
        <v>969</v>
      </c>
      <c r="D109" s="409">
        <v>709</v>
      </c>
      <c r="E109" s="410" t="s">
        <v>448</v>
      </c>
      <c r="F109" s="411"/>
      <c r="G109" s="525">
        <f>G110</f>
        <v>195</v>
      </c>
    </row>
    <row r="110" spans="1:7" s="326" customFormat="1" ht="26.25" customHeight="1">
      <c r="A110" s="402" t="s">
        <v>363</v>
      </c>
      <c r="B110" s="419" t="s">
        <v>403</v>
      </c>
      <c r="C110" s="463">
        <v>969</v>
      </c>
      <c r="D110" s="421">
        <v>709</v>
      </c>
      <c r="E110" s="422" t="s">
        <v>448</v>
      </c>
      <c r="F110" s="423" t="s">
        <v>193</v>
      </c>
      <c r="G110" s="538">
        <v>195</v>
      </c>
    </row>
    <row r="111" spans="1:7" s="301" customFormat="1" ht="60.75" customHeight="1">
      <c r="A111" s="401" t="s">
        <v>364</v>
      </c>
      <c r="B111" s="382" t="s">
        <v>478</v>
      </c>
      <c r="C111" s="461">
        <v>969</v>
      </c>
      <c r="D111" s="388">
        <v>709</v>
      </c>
      <c r="E111" s="389" t="s">
        <v>451</v>
      </c>
      <c r="F111" s="390"/>
      <c r="G111" s="523">
        <f>G112</f>
        <v>245</v>
      </c>
    </row>
    <row r="112" spans="1:7" s="326" customFormat="1" ht="25.5" customHeight="1">
      <c r="A112" s="402" t="s">
        <v>365</v>
      </c>
      <c r="B112" s="403" t="s">
        <v>403</v>
      </c>
      <c r="C112" s="459">
        <v>969</v>
      </c>
      <c r="D112" s="393">
        <v>709</v>
      </c>
      <c r="E112" s="404" t="s">
        <v>451</v>
      </c>
      <c r="F112" s="405" t="s">
        <v>193</v>
      </c>
      <c r="G112" s="536">
        <v>245</v>
      </c>
    </row>
    <row r="113" spans="1:7" ht="17.25" customHeight="1">
      <c r="A113" s="429" t="s">
        <v>366</v>
      </c>
      <c r="B113" s="465" t="s">
        <v>220</v>
      </c>
      <c r="C113" s="466">
        <v>969</v>
      </c>
      <c r="D113" s="431">
        <v>800</v>
      </c>
      <c r="E113" s="432"/>
      <c r="F113" s="467"/>
      <c r="G113" s="537">
        <f>G114+G117</f>
        <v>12490.5</v>
      </c>
    </row>
    <row r="114" spans="1:7" s="65" customFormat="1" ht="15">
      <c r="A114" s="469" t="s">
        <v>367</v>
      </c>
      <c r="B114" s="360" t="s">
        <v>221</v>
      </c>
      <c r="C114" s="470">
        <v>969</v>
      </c>
      <c r="D114" s="471">
        <v>801</v>
      </c>
      <c r="E114" s="472"/>
      <c r="F114" s="473"/>
      <c r="G114" s="539">
        <f>G115</f>
        <v>10722</v>
      </c>
    </row>
    <row r="115" spans="1:7" s="301" customFormat="1" ht="30.75" customHeight="1">
      <c r="A115" s="440" t="s">
        <v>368</v>
      </c>
      <c r="B115" s="474" t="s">
        <v>524</v>
      </c>
      <c r="C115" s="455">
        <v>969</v>
      </c>
      <c r="D115" s="456">
        <v>801</v>
      </c>
      <c r="E115" s="457" t="s">
        <v>452</v>
      </c>
      <c r="F115" s="458"/>
      <c r="G115" s="535">
        <f>G116</f>
        <v>10722</v>
      </c>
    </row>
    <row r="116" spans="1:7" s="326" customFormat="1" ht="30.75" customHeight="1">
      <c r="A116" s="418" t="s">
        <v>369</v>
      </c>
      <c r="B116" s="419" t="s">
        <v>403</v>
      </c>
      <c r="C116" s="463">
        <v>969</v>
      </c>
      <c r="D116" s="421">
        <v>801</v>
      </c>
      <c r="E116" s="422" t="s">
        <v>452</v>
      </c>
      <c r="F116" s="423" t="s">
        <v>193</v>
      </c>
      <c r="G116" s="538">
        <v>10722</v>
      </c>
    </row>
    <row r="117" spans="1:7" s="65" customFormat="1" ht="20.25" customHeight="1">
      <c r="A117" s="429" t="s">
        <v>370</v>
      </c>
      <c r="B117" s="465" t="s">
        <v>469</v>
      </c>
      <c r="C117" s="466">
        <v>969</v>
      </c>
      <c r="D117" s="431">
        <v>804</v>
      </c>
      <c r="E117" s="475"/>
      <c r="F117" s="467"/>
      <c r="G117" s="537">
        <f>G118+G120</f>
        <v>1768.5</v>
      </c>
    </row>
    <row r="118" spans="1:7" s="65" customFormat="1" ht="16.5" customHeight="1">
      <c r="A118" s="406" t="s">
        <v>371</v>
      </c>
      <c r="B118" s="407" t="s">
        <v>501</v>
      </c>
      <c r="C118" s="462">
        <v>969</v>
      </c>
      <c r="D118" s="409">
        <v>804</v>
      </c>
      <c r="E118" s="410" t="s">
        <v>500</v>
      </c>
      <c r="F118" s="411"/>
      <c r="G118" s="525">
        <f>G119</f>
        <v>1423.5</v>
      </c>
    </row>
    <row r="119" spans="1:8" s="65" customFormat="1" ht="27.75" customHeight="1">
      <c r="A119" s="418" t="s">
        <v>372</v>
      </c>
      <c r="B119" s="419" t="s">
        <v>403</v>
      </c>
      <c r="C119" s="463">
        <v>969</v>
      </c>
      <c r="D119" s="421">
        <v>804</v>
      </c>
      <c r="E119" s="422" t="s">
        <v>500</v>
      </c>
      <c r="F119" s="423" t="s">
        <v>193</v>
      </c>
      <c r="G119" s="538">
        <v>1423.5</v>
      </c>
      <c r="H119" s="181"/>
    </row>
    <row r="120" spans="1:7" s="301" customFormat="1" ht="57.75" customHeight="1">
      <c r="A120" s="401" t="s">
        <v>359</v>
      </c>
      <c r="B120" s="547" t="s">
        <v>521</v>
      </c>
      <c r="C120" s="461">
        <v>969</v>
      </c>
      <c r="D120" s="388">
        <v>804</v>
      </c>
      <c r="E120" s="389" t="s">
        <v>450</v>
      </c>
      <c r="F120" s="390"/>
      <c r="G120" s="523">
        <f>G121</f>
        <v>345</v>
      </c>
    </row>
    <row r="121" spans="1:7" s="326" customFormat="1" ht="27.75" customHeight="1">
      <c r="A121" s="402" t="s">
        <v>373</v>
      </c>
      <c r="B121" s="403" t="s">
        <v>403</v>
      </c>
      <c r="C121" s="459">
        <v>969</v>
      </c>
      <c r="D121" s="393">
        <v>804</v>
      </c>
      <c r="E121" s="404" t="s">
        <v>450</v>
      </c>
      <c r="F121" s="405" t="s">
        <v>193</v>
      </c>
      <c r="G121" s="536">
        <v>345</v>
      </c>
    </row>
    <row r="122" spans="1:7" ht="19.5" customHeight="1">
      <c r="A122" s="429" t="s">
        <v>374</v>
      </c>
      <c r="B122" s="465" t="s">
        <v>223</v>
      </c>
      <c r="C122" s="430">
        <v>969</v>
      </c>
      <c r="D122" s="431">
        <v>1000</v>
      </c>
      <c r="E122" s="432"/>
      <c r="F122" s="467"/>
      <c r="G122" s="537">
        <f>G123+G126</f>
        <v>19242.3</v>
      </c>
    </row>
    <row r="123" spans="1:7" s="335" customFormat="1" ht="20.25" customHeight="1">
      <c r="A123" s="469" t="s">
        <v>375</v>
      </c>
      <c r="B123" s="487" t="s">
        <v>526</v>
      </c>
      <c r="C123" s="488">
        <v>969</v>
      </c>
      <c r="D123" s="471">
        <v>1001</v>
      </c>
      <c r="E123" s="472"/>
      <c r="F123" s="473"/>
      <c r="G123" s="539">
        <f>G124</f>
        <v>158.8</v>
      </c>
    </row>
    <row r="124" spans="1:7" s="301" customFormat="1" ht="31.5" customHeight="1">
      <c r="A124" s="440" t="s">
        <v>376</v>
      </c>
      <c r="B124" s="474" t="s">
        <v>234</v>
      </c>
      <c r="C124" s="489">
        <v>969</v>
      </c>
      <c r="D124" s="456">
        <v>1001</v>
      </c>
      <c r="E124" s="457" t="s">
        <v>455</v>
      </c>
      <c r="F124" s="458"/>
      <c r="G124" s="535">
        <f>G125</f>
        <v>158.8</v>
      </c>
    </row>
    <row r="125" spans="1:7" s="326" customFormat="1" ht="20.25" customHeight="1">
      <c r="A125" s="402" t="s">
        <v>377</v>
      </c>
      <c r="B125" s="403" t="s">
        <v>225</v>
      </c>
      <c r="C125" s="392">
        <v>969</v>
      </c>
      <c r="D125" s="393">
        <v>1001</v>
      </c>
      <c r="E125" s="404" t="s">
        <v>455</v>
      </c>
      <c r="F125" s="405" t="s">
        <v>226</v>
      </c>
      <c r="G125" s="536">
        <v>158.8</v>
      </c>
    </row>
    <row r="126" spans="1:7" s="65" customFormat="1" ht="21.75" customHeight="1">
      <c r="A126" s="476" t="s">
        <v>378</v>
      </c>
      <c r="B126" s="363" t="s">
        <v>224</v>
      </c>
      <c r="C126" s="435">
        <v>969</v>
      </c>
      <c r="D126" s="436">
        <v>1004</v>
      </c>
      <c r="E126" s="477"/>
      <c r="F126" s="438"/>
      <c r="G126" s="540">
        <f>G127+G129</f>
        <v>19083.5</v>
      </c>
    </row>
    <row r="127" spans="1:7" s="181" customFormat="1" ht="62.25" customHeight="1">
      <c r="A127" s="401" t="s">
        <v>379</v>
      </c>
      <c r="B127" s="382" t="s">
        <v>303</v>
      </c>
      <c r="C127" s="387">
        <v>969</v>
      </c>
      <c r="D127" s="388">
        <v>1004</v>
      </c>
      <c r="E127" s="389" t="s">
        <v>497</v>
      </c>
      <c r="F127" s="390"/>
      <c r="G127" s="523">
        <f>G128</f>
        <v>12543.2</v>
      </c>
    </row>
    <row r="128" spans="1:7" ht="18.75" customHeight="1">
      <c r="A128" s="402" t="s">
        <v>380</v>
      </c>
      <c r="B128" s="403" t="s">
        <v>225</v>
      </c>
      <c r="C128" s="392">
        <v>969</v>
      </c>
      <c r="D128" s="393">
        <v>1004</v>
      </c>
      <c r="E128" s="404" t="s">
        <v>497</v>
      </c>
      <c r="F128" s="405" t="s">
        <v>226</v>
      </c>
      <c r="G128" s="536">
        <v>12543.2</v>
      </c>
    </row>
    <row r="129" spans="1:7" s="181" customFormat="1" ht="58.5" customHeight="1">
      <c r="A129" s="406" t="s">
        <v>382</v>
      </c>
      <c r="B129" s="407" t="s">
        <v>456</v>
      </c>
      <c r="C129" s="408">
        <v>969</v>
      </c>
      <c r="D129" s="409">
        <v>1004</v>
      </c>
      <c r="E129" s="410" t="s">
        <v>498</v>
      </c>
      <c r="F129" s="411"/>
      <c r="G129" s="525">
        <f>G130</f>
        <v>6540.3</v>
      </c>
    </row>
    <row r="130" spans="1:7" ht="18.75" customHeight="1">
      <c r="A130" s="490" t="s">
        <v>383</v>
      </c>
      <c r="B130" s="419" t="s">
        <v>225</v>
      </c>
      <c r="C130" s="491">
        <v>969</v>
      </c>
      <c r="D130" s="492">
        <v>1004</v>
      </c>
      <c r="E130" s="422" t="s">
        <v>498</v>
      </c>
      <c r="F130" s="493" t="s">
        <v>226</v>
      </c>
      <c r="G130" s="538">
        <v>6540.3</v>
      </c>
    </row>
    <row r="131" spans="1:7" ht="19.5" customHeight="1">
      <c r="A131" s="429" t="s">
        <v>393</v>
      </c>
      <c r="B131" s="465" t="s">
        <v>227</v>
      </c>
      <c r="C131" s="466">
        <v>969</v>
      </c>
      <c r="D131" s="431">
        <v>1100</v>
      </c>
      <c r="E131" s="494"/>
      <c r="F131" s="467"/>
      <c r="G131" s="537">
        <f>G132</f>
        <v>400</v>
      </c>
    </row>
    <row r="132" spans="1:7" s="65" customFormat="1" ht="15.75" customHeight="1">
      <c r="A132" s="495" t="s">
        <v>389</v>
      </c>
      <c r="B132" s="360" t="s">
        <v>493</v>
      </c>
      <c r="C132" s="470">
        <v>969</v>
      </c>
      <c r="D132" s="471">
        <v>1101</v>
      </c>
      <c r="E132" s="472"/>
      <c r="F132" s="473"/>
      <c r="G132" s="539">
        <f>G133</f>
        <v>400</v>
      </c>
    </row>
    <row r="133" spans="1:7" s="340" customFormat="1" ht="72.75" customHeight="1">
      <c r="A133" s="496" t="s">
        <v>390</v>
      </c>
      <c r="B133" s="497" t="s">
        <v>470</v>
      </c>
      <c r="C133" s="498">
        <v>969</v>
      </c>
      <c r="D133" s="457" t="s">
        <v>494</v>
      </c>
      <c r="E133" s="457" t="s">
        <v>458</v>
      </c>
      <c r="F133" s="458"/>
      <c r="G133" s="535">
        <f>G134</f>
        <v>400</v>
      </c>
    </row>
    <row r="134" spans="1:7" ht="27.75" customHeight="1">
      <c r="A134" s="418" t="s">
        <v>391</v>
      </c>
      <c r="B134" s="419" t="s">
        <v>403</v>
      </c>
      <c r="C134" s="463">
        <v>969</v>
      </c>
      <c r="D134" s="421">
        <v>1101</v>
      </c>
      <c r="E134" s="422" t="s">
        <v>458</v>
      </c>
      <c r="F134" s="423" t="s">
        <v>193</v>
      </c>
      <c r="G134" s="538">
        <v>400</v>
      </c>
    </row>
    <row r="135" spans="1:7" ht="15.75" customHeight="1">
      <c r="A135" s="429" t="s">
        <v>392</v>
      </c>
      <c r="B135" s="465" t="s">
        <v>229</v>
      </c>
      <c r="C135" s="430">
        <v>969</v>
      </c>
      <c r="D135" s="431">
        <v>1200</v>
      </c>
      <c r="E135" s="432"/>
      <c r="F135" s="467"/>
      <c r="G135" s="537">
        <f>G136</f>
        <v>520</v>
      </c>
    </row>
    <row r="136" spans="1:7" s="65" customFormat="1" ht="16.5" customHeight="1">
      <c r="A136" s="499" t="s">
        <v>394</v>
      </c>
      <c r="B136" s="360" t="s">
        <v>44</v>
      </c>
      <c r="C136" s="470">
        <v>969</v>
      </c>
      <c r="D136" s="471">
        <v>1202</v>
      </c>
      <c r="E136" s="472"/>
      <c r="F136" s="473"/>
      <c r="G136" s="539">
        <f>G137</f>
        <v>520</v>
      </c>
    </row>
    <row r="137" spans="1:7" s="181" customFormat="1" ht="18.75" customHeight="1">
      <c r="A137" s="440" t="s">
        <v>395</v>
      </c>
      <c r="B137" s="474" t="s">
        <v>238</v>
      </c>
      <c r="C137" s="455">
        <v>969</v>
      </c>
      <c r="D137" s="456">
        <v>1202</v>
      </c>
      <c r="E137" s="457" t="s">
        <v>457</v>
      </c>
      <c r="F137" s="458"/>
      <c r="G137" s="535">
        <f>G138</f>
        <v>520</v>
      </c>
    </row>
    <row r="138" spans="1:7" ht="27" customHeight="1">
      <c r="A138" s="418" t="s">
        <v>396</v>
      </c>
      <c r="B138" s="419" t="s">
        <v>403</v>
      </c>
      <c r="C138" s="463">
        <v>969</v>
      </c>
      <c r="D138" s="421">
        <v>1202</v>
      </c>
      <c r="E138" s="422" t="s">
        <v>457</v>
      </c>
      <c r="F138" s="423" t="s">
        <v>193</v>
      </c>
      <c r="G138" s="538">
        <v>520</v>
      </c>
    </row>
    <row r="139" spans="1:9" ht="27" customHeight="1">
      <c r="A139" s="358"/>
      <c r="B139" s="364" t="s">
        <v>230</v>
      </c>
      <c r="C139" s="373"/>
      <c r="D139" s="351"/>
      <c r="E139" s="350"/>
      <c r="F139" s="374"/>
      <c r="G139" s="541">
        <f>G15+G30</f>
        <v>140736.19999999998</v>
      </c>
      <c r="I139" s="32"/>
    </row>
    <row r="140" spans="1:7" ht="27" customHeight="1">
      <c r="A140" s="510"/>
      <c r="B140" s="511"/>
      <c r="C140" s="511"/>
      <c r="D140" s="512"/>
      <c r="E140" s="513"/>
      <c r="F140" s="514"/>
      <c r="G140" s="515"/>
    </row>
    <row r="141" spans="1:7" ht="27" customHeight="1">
      <c r="A141" s="510"/>
      <c r="B141" s="511"/>
      <c r="C141" s="511"/>
      <c r="D141" s="512"/>
      <c r="E141" s="513"/>
      <c r="F141" s="514"/>
      <c r="G141" s="515"/>
    </row>
    <row r="142" spans="1:7" ht="27" customHeight="1">
      <c r="A142" s="510"/>
      <c r="B142" s="511"/>
      <c r="C142" s="511"/>
      <c r="D142" s="512"/>
      <c r="E142" s="513"/>
      <c r="F142" s="514"/>
      <c r="G142" s="515"/>
    </row>
    <row r="143" spans="1:7" ht="27" customHeight="1">
      <c r="A143" s="510"/>
      <c r="B143" s="511"/>
      <c r="C143" s="511"/>
      <c r="D143" s="512"/>
      <c r="E143" s="513"/>
      <c r="F143" s="514"/>
      <c r="G143" s="515"/>
    </row>
    <row r="144" spans="1:7" ht="27" customHeight="1">
      <c r="A144" s="510"/>
      <c r="B144" s="511"/>
      <c r="C144" s="511"/>
      <c r="D144" s="512"/>
      <c r="E144" s="513"/>
      <c r="F144" s="514"/>
      <c r="G144" s="515"/>
    </row>
    <row r="145" spans="1:7" ht="27" customHeight="1">
      <c r="A145" s="510"/>
      <c r="B145" s="511"/>
      <c r="C145" s="511"/>
      <c r="D145" s="512"/>
      <c r="E145" s="513"/>
      <c r="F145" s="514"/>
      <c r="G145" s="515"/>
    </row>
    <row r="146" spans="1:7" ht="27" customHeight="1">
      <c r="A146" s="510"/>
      <c r="B146" s="511"/>
      <c r="C146" s="511"/>
      <c r="D146" s="512"/>
      <c r="E146" s="513"/>
      <c r="F146" s="514"/>
      <c r="G146" s="515"/>
    </row>
    <row r="147" spans="1:7" ht="27" customHeight="1">
      <c r="A147" s="510"/>
      <c r="B147" s="511"/>
      <c r="C147" s="511"/>
      <c r="D147" s="512"/>
      <c r="E147" s="513"/>
      <c r="F147" s="514"/>
      <c r="G147" s="515"/>
    </row>
    <row r="148" spans="1:7" ht="27" customHeight="1">
      <c r="A148" s="510"/>
      <c r="B148" s="511"/>
      <c r="C148" s="511"/>
      <c r="D148" s="512"/>
      <c r="E148" s="513"/>
      <c r="F148" s="514"/>
      <c r="G148" s="515"/>
    </row>
    <row r="149" spans="1:7" ht="27" customHeight="1">
      <c r="A149" s="510"/>
      <c r="B149" s="511"/>
      <c r="C149" s="511"/>
      <c r="D149" s="512"/>
      <c r="E149" s="513"/>
      <c r="F149" s="514"/>
      <c r="G149" s="515"/>
    </row>
    <row r="150" spans="1:7" ht="27" customHeight="1">
      <c r="A150" s="510"/>
      <c r="B150" s="511"/>
      <c r="C150" s="511"/>
      <c r="D150" s="512"/>
      <c r="E150" s="513"/>
      <c r="F150" s="514"/>
      <c r="G150" s="515"/>
    </row>
    <row r="151" spans="1:7" ht="27" customHeight="1">
      <c r="A151" s="510"/>
      <c r="B151" s="511"/>
      <c r="C151" s="511"/>
      <c r="D151" s="512"/>
      <c r="E151" s="513"/>
      <c r="F151" s="514"/>
      <c r="G151" s="515"/>
    </row>
  </sheetData>
  <sheetProtection/>
  <mergeCells count="8">
    <mergeCell ref="A9:G9"/>
    <mergeCell ref="A13:A14"/>
    <mergeCell ref="B13:B14"/>
    <mergeCell ref="C13:C14"/>
    <mergeCell ref="D13:D14"/>
    <mergeCell ref="E13:E14"/>
    <mergeCell ref="F13:F14"/>
    <mergeCell ref="G13:G14"/>
  </mergeCells>
  <printOptions horizontalCentered="1"/>
  <pageMargins left="0.2362204724409449" right="0.1968503937007874" top="0.31496062992125984" bottom="0.23" header="0.1968503937007874" footer="0.2362204724409449"/>
  <pageSetup horizontalDpi="600" verticalDpi="600" orientation="portrait" paperSize="9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38"/>
  <sheetViews>
    <sheetView zoomScale="75" zoomScaleNormal="75" zoomScalePageLayoutView="0" workbookViewId="0" topLeftCell="A114">
      <selection activeCell="B14" sqref="B14"/>
    </sheetView>
  </sheetViews>
  <sheetFormatPr defaultColWidth="9.140625" defaultRowHeight="12.75"/>
  <cols>
    <col min="1" max="1" width="10.140625" style="0" customWidth="1"/>
    <col min="2" max="2" width="99.8515625" style="0" customWidth="1"/>
    <col min="3" max="3" width="11.7109375" style="0" customWidth="1"/>
    <col min="4" max="4" width="14.8515625" style="0" customWidth="1"/>
    <col min="5" max="5" width="14.7109375" style="0" customWidth="1"/>
    <col min="6" max="6" width="10.8515625" style="0" customWidth="1"/>
    <col min="7" max="7" width="14.421875" style="0" customWidth="1"/>
  </cols>
  <sheetData>
    <row r="1" spans="2:7" ht="15.75">
      <c r="B1" s="55"/>
      <c r="C1" s="204"/>
      <c r="F1" s="205"/>
      <c r="G1" s="206" t="s">
        <v>161</v>
      </c>
    </row>
    <row r="2" spans="6:7" ht="18" customHeight="1">
      <c r="F2" s="207"/>
      <c r="G2" s="206" t="s">
        <v>162</v>
      </c>
    </row>
    <row r="3" spans="3:7" s="108" customFormat="1" ht="15.75">
      <c r="C3" s="208"/>
      <c r="E3" s="300"/>
      <c r="G3" s="206" t="s">
        <v>307</v>
      </c>
    </row>
    <row r="4" spans="3:8" s="108" customFormat="1" ht="15.75">
      <c r="C4" s="208"/>
      <c r="D4" s="301" t="s">
        <v>398</v>
      </c>
      <c r="E4" s="301"/>
      <c r="F4" s="301"/>
      <c r="G4" s="301"/>
      <c r="H4" s="301"/>
    </row>
    <row r="5" spans="3:7" s="108" customFormat="1" ht="15.75">
      <c r="C5" s="208"/>
      <c r="E5" s="588" t="s">
        <v>397</v>
      </c>
      <c r="F5" s="588"/>
      <c r="G5" s="588"/>
    </row>
    <row r="6" spans="1:8" s="108" customFormat="1" ht="15.75">
      <c r="A6" s="229"/>
      <c r="B6" s="230" t="s">
        <v>232</v>
      </c>
      <c r="C6" s="230"/>
      <c r="D6" s="229"/>
      <c r="E6" s="229"/>
      <c r="F6" s="229"/>
      <c r="G6" s="229"/>
      <c r="H6" s="210"/>
    </row>
    <row r="7" spans="1:7" ht="15">
      <c r="A7" s="229"/>
      <c r="B7" s="229"/>
      <c r="C7" s="229"/>
      <c r="D7" s="229"/>
      <c r="E7" s="229"/>
      <c r="F7" s="229"/>
      <c r="G7" s="231" t="s">
        <v>163</v>
      </c>
    </row>
    <row r="8" spans="1:7" ht="12.75" customHeight="1">
      <c r="A8" s="571" t="s">
        <v>164</v>
      </c>
      <c r="B8" s="573" t="s">
        <v>96</v>
      </c>
      <c r="C8" s="575" t="s">
        <v>165</v>
      </c>
      <c r="D8" s="569" t="s">
        <v>166</v>
      </c>
      <c r="E8" s="569" t="s">
        <v>167</v>
      </c>
      <c r="F8" s="569" t="s">
        <v>168</v>
      </c>
      <c r="G8" s="569" t="s">
        <v>169</v>
      </c>
    </row>
    <row r="9" spans="1:7" ht="12.75" customHeight="1">
      <c r="A9" s="572"/>
      <c r="B9" s="574"/>
      <c r="C9" s="576"/>
      <c r="D9" s="570"/>
      <c r="E9" s="570"/>
      <c r="F9" s="570"/>
      <c r="G9" s="570"/>
    </row>
    <row r="10" spans="1:7" ht="24" customHeight="1">
      <c r="A10" s="263"/>
      <c r="B10" s="266" t="s">
        <v>271</v>
      </c>
      <c r="C10" s="264"/>
      <c r="D10" s="265"/>
      <c r="E10" s="265"/>
      <c r="F10" s="265"/>
      <c r="G10" s="299">
        <f>G11</f>
        <v>4554.7</v>
      </c>
    </row>
    <row r="11" spans="1:7" ht="15.75">
      <c r="A11" s="245" t="s">
        <v>171</v>
      </c>
      <c r="B11" s="246" t="s">
        <v>172</v>
      </c>
      <c r="C11" s="247">
        <v>924</v>
      </c>
      <c r="D11" s="248">
        <v>100</v>
      </c>
      <c r="E11" s="249"/>
      <c r="F11" s="249"/>
      <c r="G11" s="250">
        <f>G12+G15</f>
        <v>4554.7</v>
      </c>
    </row>
    <row r="12" spans="1:7" ht="30.75" customHeight="1">
      <c r="A12" s="245" t="s">
        <v>173</v>
      </c>
      <c r="B12" s="251" t="s">
        <v>174</v>
      </c>
      <c r="C12" s="247">
        <v>924</v>
      </c>
      <c r="D12" s="248">
        <v>102</v>
      </c>
      <c r="E12" s="249"/>
      <c r="F12" s="249"/>
      <c r="G12" s="250">
        <f>G13</f>
        <v>1117.2</v>
      </c>
    </row>
    <row r="13" spans="1:7" s="65" customFormat="1" ht="18.75" customHeight="1">
      <c r="A13" s="245" t="s">
        <v>175</v>
      </c>
      <c r="B13" s="252" t="s">
        <v>176</v>
      </c>
      <c r="C13" s="247">
        <v>924</v>
      </c>
      <c r="D13" s="248">
        <v>102</v>
      </c>
      <c r="E13" s="249" t="s">
        <v>255</v>
      </c>
      <c r="F13" s="249"/>
      <c r="G13" s="250">
        <f>G14</f>
        <v>1117.2</v>
      </c>
    </row>
    <row r="14" spans="1:7" ht="51.75" customHeight="1">
      <c r="A14" s="253" t="s">
        <v>177</v>
      </c>
      <c r="B14" s="254" t="s">
        <v>178</v>
      </c>
      <c r="C14" s="255">
        <v>924</v>
      </c>
      <c r="D14" s="256">
        <v>102</v>
      </c>
      <c r="E14" s="257" t="s">
        <v>255</v>
      </c>
      <c r="F14" s="257" t="s">
        <v>179</v>
      </c>
      <c r="G14" s="258">
        <v>1117.2</v>
      </c>
    </row>
    <row r="15" spans="1:7" ht="33" customHeight="1">
      <c r="A15" s="245" t="s">
        <v>180</v>
      </c>
      <c r="B15" s="251" t="s">
        <v>181</v>
      </c>
      <c r="C15" s="247">
        <v>924</v>
      </c>
      <c r="D15" s="248">
        <v>103</v>
      </c>
      <c r="E15" s="249"/>
      <c r="F15" s="249"/>
      <c r="G15" s="250">
        <f>G16+G18+G20</f>
        <v>3437.5</v>
      </c>
    </row>
    <row r="16" spans="1:7" s="65" customFormat="1" ht="17.25" customHeight="1">
      <c r="A16" s="245" t="s">
        <v>182</v>
      </c>
      <c r="B16" s="252" t="s">
        <v>183</v>
      </c>
      <c r="C16" s="247">
        <v>924</v>
      </c>
      <c r="D16" s="248">
        <v>103</v>
      </c>
      <c r="E16" s="249" t="s">
        <v>256</v>
      </c>
      <c r="F16" s="249"/>
      <c r="G16" s="250">
        <f>G17</f>
        <v>960.8</v>
      </c>
    </row>
    <row r="17" spans="1:7" ht="48.75" customHeight="1">
      <c r="A17" s="253" t="s">
        <v>184</v>
      </c>
      <c r="B17" s="254" t="s">
        <v>178</v>
      </c>
      <c r="C17" s="255">
        <v>924</v>
      </c>
      <c r="D17" s="256">
        <v>103</v>
      </c>
      <c r="E17" s="257" t="s">
        <v>256</v>
      </c>
      <c r="F17" s="257" t="s">
        <v>179</v>
      </c>
      <c r="G17" s="258">
        <v>960.8</v>
      </c>
    </row>
    <row r="18" spans="1:7" s="65" customFormat="1" ht="18.75" customHeight="1">
      <c r="A18" s="245" t="s">
        <v>185</v>
      </c>
      <c r="B18" s="252" t="s">
        <v>186</v>
      </c>
      <c r="C18" s="247">
        <v>924</v>
      </c>
      <c r="D18" s="248">
        <v>103</v>
      </c>
      <c r="E18" s="249" t="s">
        <v>257</v>
      </c>
      <c r="F18" s="249"/>
      <c r="G18" s="250">
        <f>G19</f>
        <v>264.6</v>
      </c>
    </row>
    <row r="19" spans="1:7" ht="48.75" customHeight="1">
      <c r="A19" s="253" t="s">
        <v>187</v>
      </c>
      <c r="B19" s="254" t="s">
        <v>178</v>
      </c>
      <c r="C19" s="255">
        <v>924</v>
      </c>
      <c r="D19" s="256">
        <v>103</v>
      </c>
      <c r="E19" s="257" t="s">
        <v>257</v>
      </c>
      <c r="F19" s="257" t="s">
        <v>179</v>
      </c>
      <c r="G19" s="258">
        <v>264.6</v>
      </c>
    </row>
    <row r="20" spans="1:7" s="65" customFormat="1" ht="16.5" customHeight="1">
      <c r="A20" s="245" t="s">
        <v>188</v>
      </c>
      <c r="B20" s="252" t="s">
        <v>189</v>
      </c>
      <c r="C20" s="247">
        <v>924</v>
      </c>
      <c r="D20" s="248">
        <v>103</v>
      </c>
      <c r="E20" s="249" t="s">
        <v>258</v>
      </c>
      <c r="F20" s="249"/>
      <c r="G20" s="250">
        <f>G21+G22+G23</f>
        <v>2212.1</v>
      </c>
    </row>
    <row r="21" spans="1:7" ht="49.5" customHeight="1">
      <c r="A21" s="253" t="s">
        <v>190</v>
      </c>
      <c r="B21" s="254" t="s">
        <v>178</v>
      </c>
      <c r="C21" s="255">
        <v>924</v>
      </c>
      <c r="D21" s="256">
        <v>103</v>
      </c>
      <c r="E21" s="257" t="s">
        <v>258</v>
      </c>
      <c r="F21" s="257" t="s">
        <v>179</v>
      </c>
      <c r="G21" s="258">
        <v>1988.4</v>
      </c>
    </row>
    <row r="22" spans="1:7" ht="16.5" customHeight="1">
      <c r="A22" s="253" t="s">
        <v>191</v>
      </c>
      <c r="B22" s="254" t="s">
        <v>192</v>
      </c>
      <c r="C22" s="255">
        <v>924</v>
      </c>
      <c r="D22" s="256">
        <v>103</v>
      </c>
      <c r="E22" s="257" t="s">
        <v>258</v>
      </c>
      <c r="F22" s="257" t="s">
        <v>193</v>
      </c>
      <c r="G22" s="258">
        <v>222.7</v>
      </c>
    </row>
    <row r="23" spans="1:7" ht="19.5" customHeight="1">
      <c r="A23" s="253" t="s">
        <v>194</v>
      </c>
      <c r="B23" s="254" t="s">
        <v>195</v>
      </c>
      <c r="C23" s="255">
        <v>924</v>
      </c>
      <c r="D23" s="256">
        <v>103</v>
      </c>
      <c r="E23" s="257" t="s">
        <v>258</v>
      </c>
      <c r="F23" s="257" t="s">
        <v>196</v>
      </c>
      <c r="G23" s="258">
        <v>1</v>
      </c>
    </row>
    <row r="24" spans="1:7" s="65" customFormat="1" ht="19.5" customHeight="1">
      <c r="A24" s="245"/>
      <c r="B24" s="262" t="s">
        <v>270</v>
      </c>
      <c r="C24" s="247"/>
      <c r="D24" s="248"/>
      <c r="E24" s="249"/>
      <c r="F24" s="249"/>
      <c r="G24" s="250">
        <f>G25+G49+G53+G57+G81+G94+G103+G118+G122</f>
        <v>118134.3</v>
      </c>
    </row>
    <row r="25" spans="1:7" ht="20.25" customHeight="1">
      <c r="A25" s="245" t="s">
        <v>171</v>
      </c>
      <c r="B25" s="267" t="s">
        <v>172</v>
      </c>
      <c r="C25" s="247">
        <v>969</v>
      </c>
      <c r="D25" s="248">
        <v>100</v>
      </c>
      <c r="E25" s="257"/>
      <c r="F25" s="257"/>
      <c r="G25" s="250">
        <f>G26+G35+G38</f>
        <v>23237.1</v>
      </c>
    </row>
    <row r="26" spans="1:7" ht="36.75" customHeight="1">
      <c r="A26" s="245" t="s">
        <v>173</v>
      </c>
      <c r="B26" s="251" t="s">
        <v>198</v>
      </c>
      <c r="C26" s="247">
        <v>969</v>
      </c>
      <c r="D26" s="248">
        <v>104</v>
      </c>
      <c r="E26" s="249"/>
      <c r="F26" s="249"/>
      <c r="G26" s="250">
        <f>G27+G29+G33</f>
        <v>20634.1</v>
      </c>
    </row>
    <row r="27" spans="1:7" s="65" customFormat="1" ht="30.75" customHeight="1">
      <c r="A27" s="245" t="s">
        <v>175</v>
      </c>
      <c r="B27" s="251" t="s">
        <v>261</v>
      </c>
      <c r="C27" s="247">
        <v>969</v>
      </c>
      <c r="D27" s="248">
        <v>104</v>
      </c>
      <c r="E27" s="249" t="s">
        <v>262</v>
      </c>
      <c r="F27" s="249"/>
      <c r="G27" s="250">
        <f>G28</f>
        <v>1117.2</v>
      </c>
    </row>
    <row r="28" spans="1:7" ht="53.25" customHeight="1">
      <c r="A28" s="253" t="s">
        <v>308</v>
      </c>
      <c r="B28" s="254" t="s">
        <v>178</v>
      </c>
      <c r="C28" s="255">
        <v>969</v>
      </c>
      <c r="D28" s="256">
        <v>104</v>
      </c>
      <c r="E28" s="257" t="s">
        <v>262</v>
      </c>
      <c r="F28" s="257" t="s">
        <v>179</v>
      </c>
      <c r="G28" s="258">
        <v>1117.2</v>
      </c>
    </row>
    <row r="29" spans="1:7" s="65" customFormat="1" ht="31.5" customHeight="1">
      <c r="A29" s="245" t="s">
        <v>315</v>
      </c>
      <c r="B29" s="252" t="s">
        <v>199</v>
      </c>
      <c r="C29" s="247">
        <v>969</v>
      </c>
      <c r="D29" s="248">
        <v>104</v>
      </c>
      <c r="E29" s="249" t="s">
        <v>260</v>
      </c>
      <c r="F29" s="268"/>
      <c r="G29" s="250">
        <f>G30+G31+G32</f>
        <v>19511.3</v>
      </c>
    </row>
    <row r="30" spans="1:7" ht="51" customHeight="1">
      <c r="A30" s="253" t="s">
        <v>316</v>
      </c>
      <c r="B30" s="254" t="s">
        <v>178</v>
      </c>
      <c r="C30" s="255">
        <v>969</v>
      </c>
      <c r="D30" s="256">
        <v>104</v>
      </c>
      <c r="E30" s="257" t="s">
        <v>260</v>
      </c>
      <c r="F30" s="257" t="s">
        <v>179</v>
      </c>
      <c r="G30" s="258">
        <v>17179.4</v>
      </c>
    </row>
    <row r="31" spans="1:8" ht="21" customHeight="1">
      <c r="A31" s="253" t="s">
        <v>317</v>
      </c>
      <c r="B31" s="254" t="s">
        <v>192</v>
      </c>
      <c r="C31" s="255">
        <v>969</v>
      </c>
      <c r="D31" s="256">
        <v>104</v>
      </c>
      <c r="E31" s="257" t="s">
        <v>260</v>
      </c>
      <c r="F31" s="257" t="s">
        <v>193</v>
      </c>
      <c r="G31" s="258">
        <v>2312.8</v>
      </c>
      <c r="H31">
        <v>1.6</v>
      </c>
    </row>
    <row r="32" spans="1:7" ht="20.25" customHeight="1">
      <c r="A32" s="253" t="s">
        <v>318</v>
      </c>
      <c r="B32" s="254" t="s">
        <v>195</v>
      </c>
      <c r="C32" s="255">
        <v>969</v>
      </c>
      <c r="D32" s="256">
        <v>104</v>
      </c>
      <c r="E32" s="257" t="s">
        <v>260</v>
      </c>
      <c r="F32" s="257" t="s">
        <v>196</v>
      </c>
      <c r="G32" s="258">
        <v>19.1</v>
      </c>
    </row>
    <row r="33" spans="1:7" s="65" customFormat="1" ht="48" customHeight="1">
      <c r="A33" s="245" t="s">
        <v>309</v>
      </c>
      <c r="B33" s="251" t="s">
        <v>264</v>
      </c>
      <c r="C33" s="247">
        <v>969</v>
      </c>
      <c r="D33" s="248">
        <v>104</v>
      </c>
      <c r="E33" s="249" t="s">
        <v>263</v>
      </c>
      <c r="F33" s="249"/>
      <c r="G33" s="250">
        <f>G34</f>
        <v>5.6</v>
      </c>
    </row>
    <row r="34" spans="1:7" ht="20.25" customHeight="1">
      <c r="A34" s="253" t="s">
        <v>319</v>
      </c>
      <c r="B34" s="254" t="s">
        <v>192</v>
      </c>
      <c r="C34" s="255">
        <v>969</v>
      </c>
      <c r="D34" s="256">
        <v>104</v>
      </c>
      <c r="E34" s="257" t="s">
        <v>263</v>
      </c>
      <c r="F34" s="257" t="s">
        <v>193</v>
      </c>
      <c r="G34" s="258">
        <v>5.6</v>
      </c>
    </row>
    <row r="35" spans="1:7" ht="17.25" customHeight="1">
      <c r="A35" s="245" t="s">
        <v>180</v>
      </c>
      <c r="B35" s="252" t="s">
        <v>21</v>
      </c>
      <c r="C35" s="269">
        <v>969</v>
      </c>
      <c r="D35" s="248">
        <v>111</v>
      </c>
      <c r="E35" s="249"/>
      <c r="F35" s="249"/>
      <c r="G35" s="250">
        <f>G36</f>
        <v>1976</v>
      </c>
    </row>
    <row r="36" spans="1:7" s="65" customFormat="1" ht="20.25" customHeight="1">
      <c r="A36" s="245" t="s">
        <v>182</v>
      </c>
      <c r="B36" s="270" t="s">
        <v>266</v>
      </c>
      <c r="C36" s="271">
        <v>969</v>
      </c>
      <c r="D36" s="248">
        <v>111</v>
      </c>
      <c r="E36" s="249" t="s">
        <v>265</v>
      </c>
      <c r="F36" s="249"/>
      <c r="G36" s="250">
        <f>G37</f>
        <v>1976</v>
      </c>
    </row>
    <row r="37" spans="1:7" ht="21" customHeight="1">
      <c r="A37" s="253" t="s">
        <v>184</v>
      </c>
      <c r="B37" s="254" t="s">
        <v>195</v>
      </c>
      <c r="C37" s="272">
        <v>969</v>
      </c>
      <c r="D37" s="256">
        <v>111</v>
      </c>
      <c r="E37" s="257" t="s">
        <v>265</v>
      </c>
      <c r="F37" s="257" t="s">
        <v>196</v>
      </c>
      <c r="G37" s="258">
        <v>1976</v>
      </c>
    </row>
    <row r="38" spans="1:7" ht="21.75" customHeight="1">
      <c r="A38" s="245" t="s">
        <v>310</v>
      </c>
      <c r="B38" s="270" t="s">
        <v>22</v>
      </c>
      <c r="C38" s="271">
        <v>969</v>
      </c>
      <c r="D38" s="248">
        <v>113</v>
      </c>
      <c r="E38" s="249"/>
      <c r="F38" s="249"/>
      <c r="G38" s="250">
        <f>G43+F51+G47+G39+G41+G45</f>
        <v>627</v>
      </c>
    </row>
    <row r="39" spans="1:7" s="65" customFormat="1" ht="32.25" customHeight="1">
      <c r="A39" s="245" t="s">
        <v>235</v>
      </c>
      <c r="B39" s="273" t="s">
        <v>200</v>
      </c>
      <c r="C39" s="271">
        <v>969</v>
      </c>
      <c r="D39" s="248">
        <v>113</v>
      </c>
      <c r="E39" s="249" t="s">
        <v>268</v>
      </c>
      <c r="F39" s="249"/>
      <c r="G39" s="250">
        <f>G40</f>
        <v>194</v>
      </c>
    </row>
    <row r="40" spans="1:7" ht="21" customHeight="1">
      <c r="A40" s="253" t="s">
        <v>237</v>
      </c>
      <c r="B40" s="254" t="s">
        <v>192</v>
      </c>
      <c r="C40" s="272">
        <v>969</v>
      </c>
      <c r="D40" s="256">
        <v>113</v>
      </c>
      <c r="E40" s="257" t="s">
        <v>268</v>
      </c>
      <c r="F40" s="257" t="s">
        <v>193</v>
      </c>
      <c r="G40" s="258">
        <v>194</v>
      </c>
    </row>
    <row r="41" spans="1:7" s="65" customFormat="1" ht="33" customHeight="1">
      <c r="A41" s="245" t="s">
        <v>311</v>
      </c>
      <c r="B41" s="252" t="s">
        <v>244</v>
      </c>
      <c r="C41" s="271">
        <v>969</v>
      </c>
      <c r="D41" s="248">
        <v>113</v>
      </c>
      <c r="E41" s="249" t="s">
        <v>269</v>
      </c>
      <c r="F41" s="249"/>
      <c r="G41" s="250">
        <f>G42</f>
        <v>26</v>
      </c>
    </row>
    <row r="42" spans="1:7" ht="21.75" customHeight="1">
      <c r="A42" s="253" t="s">
        <v>312</v>
      </c>
      <c r="B42" s="254" t="s">
        <v>192</v>
      </c>
      <c r="C42" s="272">
        <v>969</v>
      </c>
      <c r="D42" s="256">
        <v>113</v>
      </c>
      <c r="E42" s="257" t="s">
        <v>269</v>
      </c>
      <c r="F42" s="257" t="s">
        <v>193</v>
      </c>
      <c r="G42" s="258">
        <v>26</v>
      </c>
    </row>
    <row r="43" spans="1:7" s="65" customFormat="1" ht="21" customHeight="1">
      <c r="A43" s="245" t="s">
        <v>313</v>
      </c>
      <c r="B43" s="252" t="s">
        <v>245</v>
      </c>
      <c r="C43" s="271">
        <v>969</v>
      </c>
      <c r="D43" s="248">
        <v>113</v>
      </c>
      <c r="E43" s="249" t="s">
        <v>267</v>
      </c>
      <c r="F43" s="249"/>
      <c r="G43" s="250">
        <f>G44</f>
        <v>305</v>
      </c>
    </row>
    <row r="44" spans="1:7" ht="21.75" customHeight="1">
      <c r="A44" s="253" t="s">
        <v>314</v>
      </c>
      <c r="B44" s="254" t="s">
        <v>192</v>
      </c>
      <c r="C44" s="272">
        <v>969</v>
      </c>
      <c r="D44" s="256">
        <v>113</v>
      </c>
      <c r="E44" s="257" t="s">
        <v>267</v>
      </c>
      <c r="F44" s="257" t="s">
        <v>193</v>
      </c>
      <c r="G44" s="258">
        <v>305</v>
      </c>
    </row>
    <row r="45" spans="1:7" s="260" customFormat="1" ht="31.5" customHeight="1">
      <c r="A45" s="259" t="s">
        <v>320</v>
      </c>
      <c r="B45" s="252" t="s">
        <v>236</v>
      </c>
      <c r="C45" s="247">
        <v>926</v>
      </c>
      <c r="D45" s="248">
        <v>113</v>
      </c>
      <c r="E45" s="249" t="s">
        <v>259</v>
      </c>
      <c r="F45" s="249"/>
      <c r="G45" s="250">
        <f>G46</f>
        <v>72</v>
      </c>
    </row>
    <row r="46" spans="1:7" s="261" customFormat="1" ht="18" customHeight="1">
      <c r="A46" s="274" t="s">
        <v>321</v>
      </c>
      <c r="B46" s="254" t="s">
        <v>195</v>
      </c>
      <c r="C46" s="255">
        <v>926</v>
      </c>
      <c r="D46" s="256">
        <v>113</v>
      </c>
      <c r="E46" s="257" t="s">
        <v>259</v>
      </c>
      <c r="F46" s="257" t="s">
        <v>196</v>
      </c>
      <c r="G46" s="258">
        <v>72</v>
      </c>
    </row>
    <row r="47" spans="1:7" s="65" customFormat="1" ht="33" customHeight="1">
      <c r="A47" s="245" t="s">
        <v>322</v>
      </c>
      <c r="B47" s="252" t="s">
        <v>272</v>
      </c>
      <c r="C47" s="271">
        <v>969</v>
      </c>
      <c r="D47" s="248">
        <v>113</v>
      </c>
      <c r="E47" s="249" t="s">
        <v>273</v>
      </c>
      <c r="F47" s="249"/>
      <c r="G47" s="250">
        <f>G48</f>
        <v>30</v>
      </c>
    </row>
    <row r="48" spans="1:7" ht="21.75" customHeight="1">
      <c r="A48" s="274" t="s">
        <v>323</v>
      </c>
      <c r="B48" s="254" t="s">
        <v>192</v>
      </c>
      <c r="C48" s="272">
        <v>969</v>
      </c>
      <c r="D48" s="256">
        <v>113</v>
      </c>
      <c r="E48" s="257" t="s">
        <v>273</v>
      </c>
      <c r="F48" s="257" t="s">
        <v>193</v>
      </c>
      <c r="G48" s="258">
        <v>30</v>
      </c>
    </row>
    <row r="49" spans="1:7" ht="21" customHeight="1">
      <c r="A49" s="245" t="s">
        <v>246</v>
      </c>
      <c r="B49" s="252" t="s">
        <v>201</v>
      </c>
      <c r="C49" s="271">
        <v>969</v>
      </c>
      <c r="D49" s="248">
        <v>300</v>
      </c>
      <c r="E49" s="249"/>
      <c r="F49" s="249"/>
      <c r="G49" s="250">
        <f>G50</f>
        <v>71</v>
      </c>
    </row>
    <row r="50" spans="1:7" s="181" customFormat="1" ht="32.25" customHeight="1">
      <c r="A50" s="253" t="s">
        <v>250</v>
      </c>
      <c r="B50" s="275" t="s">
        <v>202</v>
      </c>
      <c r="C50" s="272">
        <v>969</v>
      </c>
      <c r="D50" s="256">
        <v>309</v>
      </c>
      <c r="E50" s="257"/>
      <c r="F50" s="257"/>
      <c r="G50" s="258">
        <f>G51</f>
        <v>71</v>
      </c>
    </row>
    <row r="51" spans="1:7" s="65" customFormat="1" ht="49.5" customHeight="1">
      <c r="A51" s="245" t="s">
        <v>251</v>
      </c>
      <c r="B51" s="251" t="s">
        <v>243</v>
      </c>
      <c r="C51" s="271">
        <v>969</v>
      </c>
      <c r="D51" s="248">
        <v>309</v>
      </c>
      <c r="E51" s="249" t="s">
        <v>274</v>
      </c>
      <c r="F51" s="249"/>
      <c r="G51" s="250">
        <f>G52</f>
        <v>71</v>
      </c>
    </row>
    <row r="52" spans="1:7" ht="20.25" customHeight="1">
      <c r="A52" s="253" t="s">
        <v>252</v>
      </c>
      <c r="B52" s="254" t="s">
        <v>192</v>
      </c>
      <c r="C52" s="272">
        <v>969</v>
      </c>
      <c r="D52" s="256">
        <v>309</v>
      </c>
      <c r="E52" s="257" t="s">
        <v>274</v>
      </c>
      <c r="F52" s="257" t="s">
        <v>193</v>
      </c>
      <c r="G52" s="258">
        <v>71</v>
      </c>
    </row>
    <row r="53" spans="1:7" s="65" customFormat="1" ht="18" customHeight="1">
      <c r="A53" s="245" t="s">
        <v>324</v>
      </c>
      <c r="B53" s="252" t="s">
        <v>203</v>
      </c>
      <c r="C53" s="271">
        <v>969</v>
      </c>
      <c r="D53" s="248">
        <v>400</v>
      </c>
      <c r="E53" s="249"/>
      <c r="F53" s="249"/>
      <c r="G53" s="250">
        <f>G54</f>
        <v>300.2</v>
      </c>
    </row>
    <row r="54" spans="1:7" s="65" customFormat="1" ht="17.25" customHeight="1">
      <c r="A54" s="245" t="s">
        <v>325</v>
      </c>
      <c r="B54" s="252" t="s">
        <v>204</v>
      </c>
      <c r="C54" s="271">
        <v>969</v>
      </c>
      <c r="D54" s="248">
        <v>401</v>
      </c>
      <c r="E54" s="249"/>
      <c r="F54" s="249"/>
      <c r="G54" s="250">
        <f>G55</f>
        <v>300.2</v>
      </c>
    </row>
    <row r="55" spans="1:7" s="55" customFormat="1" ht="32.25" customHeight="1">
      <c r="A55" s="245" t="s">
        <v>326</v>
      </c>
      <c r="B55" s="252" t="s">
        <v>205</v>
      </c>
      <c r="C55" s="271">
        <v>969</v>
      </c>
      <c r="D55" s="248">
        <v>401</v>
      </c>
      <c r="E55" s="249" t="s">
        <v>275</v>
      </c>
      <c r="F55" s="249"/>
      <c r="G55" s="250">
        <f>G56</f>
        <v>300.2</v>
      </c>
    </row>
    <row r="56" spans="1:7" s="207" customFormat="1" ht="21.75" customHeight="1">
      <c r="A56" s="253" t="s">
        <v>327</v>
      </c>
      <c r="B56" s="254" t="s">
        <v>195</v>
      </c>
      <c r="C56" s="272">
        <v>969</v>
      </c>
      <c r="D56" s="256">
        <v>401</v>
      </c>
      <c r="E56" s="257" t="s">
        <v>275</v>
      </c>
      <c r="F56" s="257" t="s">
        <v>196</v>
      </c>
      <c r="G56" s="258">
        <v>300.2</v>
      </c>
    </row>
    <row r="57" spans="1:7" s="207" customFormat="1" ht="18" customHeight="1">
      <c r="A57" s="214" t="s">
        <v>328</v>
      </c>
      <c r="B57" s="239" t="s">
        <v>206</v>
      </c>
      <c r="C57" s="227">
        <v>969</v>
      </c>
      <c r="D57" s="223">
        <v>500</v>
      </c>
      <c r="E57" s="165"/>
      <c r="F57" s="165"/>
      <c r="G57" s="216">
        <f>G58</f>
        <v>66697.2</v>
      </c>
    </row>
    <row r="58" spans="1:7" ht="17.25" customHeight="1">
      <c r="A58" s="217" t="s">
        <v>329</v>
      </c>
      <c r="B58" s="225" t="s">
        <v>31</v>
      </c>
      <c r="C58" s="218">
        <v>969</v>
      </c>
      <c r="D58" s="137">
        <v>503</v>
      </c>
      <c r="E58" s="138"/>
      <c r="F58" s="138"/>
      <c r="G58" s="220">
        <f>G59+G61+G63+G71+G73+G75+G77+G79+G65+G67+G69</f>
        <v>66697.2</v>
      </c>
    </row>
    <row r="59" spans="1:7" s="65" customFormat="1" ht="33.75" customHeight="1">
      <c r="A59" s="276" t="s">
        <v>330</v>
      </c>
      <c r="B59" s="251" t="s">
        <v>207</v>
      </c>
      <c r="C59" s="271">
        <v>969</v>
      </c>
      <c r="D59" s="248">
        <v>503</v>
      </c>
      <c r="E59" s="249" t="s">
        <v>276</v>
      </c>
      <c r="F59" s="249"/>
      <c r="G59" s="250">
        <f>G60</f>
        <v>33732.6</v>
      </c>
    </row>
    <row r="60" spans="1:7" ht="21" customHeight="1">
      <c r="A60" s="277" t="s">
        <v>331</v>
      </c>
      <c r="B60" s="254" t="s">
        <v>192</v>
      </c>
      <c r="C60" s="272">
        <v>969</v>
      </c>
      <c r="D60" s="256">
        <v>503</v>
      </c>
      <c r="E60" s="257" t="s">
        <v>276</v>
      </c>
      <c r="F60" s="257" t="s">
        <v>193</v>
      </c>
      <c r="G60" s="258">
        <v>33732.6</v>
      </c>
    </row>
    <row r="61" spans="1:7" s="65" customFormat="1" ht="18" customHeight="1">
      <c r="A61" s="276" t="s">
        <v>332</v>
      </c>
      <c r="B61" s="278" t="s">
        <v>208</v>
      </c>
      <c r="C61" s="271">
        <v>969</v>
      </c>
      <c r="D61" s="248">
        <v>503</v>
      </c>
      <c r="E61" s="249" t="s">
        <v>277</v>
      </c>
      <c r="F61" s="249"/>
      <c r="G61" s="250">
        <f>G62</f>
        <v>8704.6</v>
      </c>
    </row>
    <row r="62" spans="1:7" ht="20.25" customHeight="1">
      <c r="A62" s="277" t="s">
        <v>333</v>
      </c>
      <c r="B62" s="254" t="s">
        <v>192</v>
      </c>
      <c r="C62" s="272">
        <v>969</v>
      </c>
      <c r="D62" s="256">
        <v>503</v>
      </c>
      <c r="E62" s="257" t="s">
        <v>277</v>
      </c>
      <c r="F62" s="257" t="s">
        <v>193</v>
      </c>
      <c r="G62" s="258">
        <v>8704.6</v>
      </c>
    </row>
    <row r="63" spans="1:7" s="65" customFormat="1" ht="34.5" customHeight="1">
      <c r="A63" s="276" t="s">
        <v>334</v>
      </c>
      <c r="B63" s="251" t="s">
        <v>209</v>
      </c>
      <c r="C63" s="271">
        <v>969</v>
      </c>
      <c r="D63" s="248">
        <v>503</v>
      </c>
      <c r="E63" s="249" t="s">
        <v>278</v>
      </c>
      <c r="F63" s="249"/>
      <c r="G63" s="250">
        <f>G64</f>
        <v>1720.7</v>
      </c>
    </row>
    <row r="64" spans="1:7" ht="20.25" customHeight="1">
      <c r="A64" s="277" t="s">
        <v>335</v>
      </c>
      <c r="B64" s="254" t="s">
        <v>192</v>
      </c>
      <c r="C64" s="272">
        <v>969</v>
      </c>
      <c r="D64" s="256">
        <v>503</v>
      </c>
      <c r="E64" s="257" t="s">
        <v>278</v>
      </c>
      <c r="F64" s="257" t="s">
        <v>193</v>
      </c>
      <c r="G64" s="258">
        <v>1720.7</v>
      </c>
    </row>
    <row r="65" spans="1:7" s="65" customFormat="1" ht="20.25" customHeight="1">
      <c r="A65" s="276" t="s">
        <v>336</v>
      </c>
      <c r="B65" s="252" t="s">
        <v>216</v>
      </c>
      <c r="C65" s="271">
        <v>969</v>
      </c>
      <c r="D65" s="248">
        <v>503</v>
      </c>
      <c r="E65" s="249" t="s">
        <v>279</v>
      </c>
      <c r="F65" s="249"/>
      <c r="G65" s="250">
        <f>G66</f>
        <v>2109.3</v>
      </c>
    </row>
    <row r="66" spans="1:7" ht="21" customHeight="1">
      <c r="A66" s="277" t="s">
        <v>337</v>
      </c>
      <c r="B66" s="254" t="s">
        <v>192</v>
      </c>
      <c r="C66" s="272">
        <v>969</v>
      </c>
      <c r="D66" s="256">
        <v>503</v>
      </c>
      <c r="E66" s="257" t="s">
        <v>279</v>
      </c>
      <c r="F66" s="257" t="s">
        <v>193</v>
      </c>
      <c r="G66" s="258">
        <v>2109.3</v>
      </c>
    </row>
    <row r="67" spans="1:7" s="65" customFormat="1" ht="48.75" customHeight="1">
      <c r="A67" s="276" t="s">
        <v>338</v>
      </c>
      <c r="B67" s="251" t="s">
        <v>242</v>
      </c>
      <c r="C67" s="271">
        <v>969</v>
      </c>
      <c r="D67" s="248">
        <v>503</v>
      </c>
      <c r="E67" s="249" t="s">
        <v>280</v>
      </c>
      <c r="F67" s="249"/>
      <c r="G67" s="250">
        <f>G68</f>
        <v>141.9</v>
      </c>
    </row>
    <row r="68" spans="1:7" ht="21.75" customHeight="1">
      <c r="A68" s="277" t="s">
        <v>339</v>
      </c>
      <c r="B68" s="254" t="s">
        <v>192</v>
      </c>
      <c r="C68" s="272">
        <v>969</v>
      </c>
      <c r="D68" s="256">
        <v>503</v>
      </c>
      <c r="E68" s="257" t="s">
        <v>280</v>
      </c>
      <c r="F68" s="257" t="s">
        <v>193</v>
      </c>
      <c r="G68" s="258">
        <v>141.9</v>
      </c>
    </row>
    <row r="69" spans="1:7" s="65" customFormat="1" ht="19.5" customHeight="1">
      <c r="A69" s="276" t="s">
        <v>340</v>
      </c>
      <c r="B69" s="252" t="s">
        <v>215</v>
      </c>
      <c r="C69" s="271">
        <v>969</v>
      </c>
      <c r="D69" s="248">
        <v>503</v>
      </c>
      <c r="E69" s="249" t="s">
        <v>281</v>
      </c>
      <c r="F69" s="249"/>
      <c r="G69" s="250">
        <f>G70</f>
        <v>3400</v>
      </c>
    </row>
    <row r="70" spans="1:7" ht="24" customHeight="1">
      <c r="A70" s="277" t="s">
        <v>341</v>
      </c>
      <c r="B70" s="254" t="s">
        <v>192</v>
      </c>
      <c r="C70" s="272">
        <v>969</v>
      </c>
      <c r="D70" s="256">
        <v>503</v>
      </c>
      <c r="E70" s="257" t="s">
        <v>281</v>
      </c>
      <c r="F70" s="257" t="s">
        <v>193</v>
      </c>
      <c r="G70" s="258">
        <v>3400</v>
      </c>
    </row>
    <row r="71" spans="1:7" s="65" customFormat="1" ht="31.5" customHeight="1">
      <c r="A71" s="276" t="s">
        <v>342</v>
      </c>
      <c r="B71" s="252" t="s">
        <v>210</v>
      </c>
      <c r="C71" s="271">
        <v>969</v>
      </c>
      <c r="D71" s="248">
        <v>503</v>
      </c>
      <c r="E71" s="249" t="s">
        <v>282</v>
      </c>
      <c r="F71" s="249"/>
      <c r="G71" s="250">
        <f>G72</f>
        <v>15115.4</v>
      </c>
    </row>
    <row r="72" spans="1:7" ht="21" customHeight="1">
      <c r="A72" s="277" t="s">
        <v>343</v>
      </c>
      <c r="B72" s="254" t="s">
        <v>192</v>
      </c>
      <c r="C72" s="272">
        <v>969</v>
      </c>
      <c r="D72" s="256">
        <v>503</v>
      </c>
      <c r="E72" s="257" t="s">
        <v>282</v>
      </c>
      <c r="F72" s="257" t="s">
        <v>193</v>
      </c>
      <c r="G72" s="258">
        <v>15115.4</v>
      </c>
    </row>
    <row r="73" spans="1:7" s="65" customFormat="1" ht="31.5" customHeight="1">
      <c r="A73" s="276" t="s">
        <v>344</v>
      </c>
      <c r="B73" s="252" t="s">
        <v>211</v>
      </c>
      <c r="C73" s="271">
        <v>969</v>
      </c>
      <c r="D73" s="248">
        <v>503</v>
      </c>
      <c r="E73" s="249" t="s">
        <v>283</v>
      </c>
      <c r="F73" s="249"/>
      <c r="G73" s="250">
        <f>G74</f>
        <v>100</v>
      </c>
    </row>
    <row r="74" spans="1:7" ht="20.25" customHeight="1">
      <c r="A74" s="277" t="s">
        <v>345</v>
      </c>
      <c r="B74" s="254" t="s">
        <v>192</v>
      </c>
      <c r="C74" s="272">
        <v>969</v>
      </c>
      <c r="D74" s="256">
        <v>503</v>
      </c>
      <c r="E74" s="257" t="s">
        <v>283</v>
      </c>
      <c r="F74" s="257" t="s">
        <v>193</v>
      </c>
      <c r="G74" s="258">
        <v>100</v>
      </c>
    </row>
    <row r="75" spans="1:7" s="65" customFormat="1" ht="20.25" customHeight="1">
      <c r="A75" s="276" t="s">
        <v>346</v>
      </c>
      <c r="B75" s="252" t="s">
        <v>212</v>
      </c>
      <c r="C75" s="271">
        <v>969</v>
      </c>
      <c r="D75" s="248">
        <v>503</v>
      </c>
      <c r="E75" s="249" t="s">
        <v>284</v>
      </c>
      <c r="F75" s="249"/>
      <c r="G75" s="250">
        <f>G76</f>
        <v>1332.7</v>
      </c>
    </row>
    <row r="76" spans="1:7" ht="22.5" customHeight="1">
      <c r="A76" s="277" t="s">
        <v>347</v>
      </c>
      <c r="B76" s="254" t="s">
        <v>192</v>
      </c>
      <c r="C76" s="272">
        <v>969</v>
      </c>
      <c r="D76" s="256">
        <v>503</v>
      </c>
      <c r="E76" s="257" t="s">
        <v>284</v>
      </c>
      <c r="F76" s="257" t="s">
        <v>193</v>
      </c>
      <c r="G76" s="258">
        <v>1332.7</v>
      </c>
    </row>
    <row r="77" spans="1:7" s="65" customFormat="1" ht="19.5" customHeight="1">
      <c r="A77" s="276" t="s">
        <v>348</v>
      </c>
      <c r="B77" s="252" t="s">
        <v>213</v>
      </c>
      <c r="C77" s="271">
        <v>969</v>
      </c>
      <c r="D77" s="248">
        <v>503</v>
      </c>
      <c r="E77" s="249" t="s">
        <v>285</v>
      </c>
      <c r="F77" s="249"/>
      <c r="G77" s="250">
        <f>G78</f>
        <v>240</v>
      </c>
    </row>
    <row r="78" spans="1:7" ht="18.75" customHeight="1">
      <c r="A78" s="277" t="s">
        <v>349</v>
      </c>
      <c r="B78" s="254" t="s">
        <v>192</v>
      </c>
      <c r="C78" s="272">
        <v>969</v>
      </c>
      <c r="D78" s="256">
        <v>503</v>
      </c>
      <c r="E78" s="257" t="s">
        <v>285</v>
      </c>
      <c r="F78" s="257" t="s">
        <v>193</v>
      </c>
      <c r="G78" s="258">
        <v>240</v>
      </c>
    </row>
    <row r="79" spans="1:7" s="65" customFormat="1" ht="19.5" customHeight="1">
      <c r="A79" s="276" t="s">
        <v>350</v>
      </c>
      <c r="B79" s="252" t="s">
        <v>214</v>
      </c>
      <c r="C79" s="271">
        <v>969</v>
      </c>
      <c r="D79" s="248">
        <v>503</v>
      </c>
      <c r="E79" s="249" t="s">
        <v>286</v>
      </c>
      <c r="F79" s="249"/>
      <c r="G79" s="250">
        <f>G80</f>
        <v>100</v>
      </c>
    </row>
    <row r="80" spans="1:7" ht="19.5" customHeight="1">
      <c r="A80" s="277" t="s">
        <v>351</v>
      </c>
      <c r="B80" s="254" t="s">
        <v>192</v>
      </c>
      <c r="C80" s="272">
        <v>969</v>
      </c>
      <c r="D80" s="256">
        <v>503</v>
      </c>
      <c r="E80" s="257" t="s">
        <v>286</v>
      </c>
      <c r="F80" s="257" t="s">
        <v>193</v>
      </c>
      <c r="G80" s="258">
        <v>100</v>
      </c>
    </row>
    <row r="81" spans="1:7" s="55" customFormat="1" ht="15.75" customHeight="1">
      <c r="A81" s="214" t="s">
        <v>352</v>
      </c>
      <c r="B81" s="239" t="s">
        <v>217</v>
      </c>
      <c r="C81" s="227">
        <v>969</v>
      </c>
      <c r="D81" s="223">
        <v>700</v>
      </c>
      <c r="E81" s="165"/>
      <c r="F81" s="165"/>
      <c r="G81" s="216">
        <f>G82+G85</f>
        <v>1198</v>
      </c>
    </row>
    <row r="82" spans="1:7" s="207" customFormat="1" ht="19.5" customHeight="1">
      <c r="A82" s="279" t="s">
        <v>353</v>
      </c>
      <c r="B82" s="254" t="s">
        <v>218</v>
      </c>
      <c r="C82" s="272">
        <v>969</v>
      </c>
      <c r="D82" s="256">
        <v>705</v>
      </c>
      <c r="E82" s="257"/>
      <c r="F82" s="257"/>
      <c r="G82" s="258">
        <f>G83</f>
        <v>162</v>
      </c>
    </row>
    <row r="83" spans="1:7" s="55" customFormat="1" ht="46.5" customHeight="1">
      <c r="A83" s="245" t="s">
        <v>354</v>
      </c>
      <c r="B83" s="282" t="s">
        <v>219</v>
      </c>
      <c r="C83" s="271">
        <v>969</v>
      </c>
      <c r="D83" s="248">
        <v>705</v>
      </c>
      <c r="E83" s="283" t="s">
        <v>287</v>
      </c>
      <c r="F83" s="249"/>
      <c r="G83" s="250">
        <f>G84</f>
        <v>162</v>
      </c>
    </row>
    <row r="84" spans="1:7" s="207" customFormat="1" ht="21" customHeight="1">
      <c r="A84" s="253" t="s">
        <v>355</v>
      </c>
      <c r="B84" s="254" t="s">
        <v>192</v>
      </c>
      <c r="C84" s="272">
        <v>969</v>
      </c>
      <c r="D84" s="256">
        <v>705</v>
      </c>
      <c r="E84" s="281" t="s">
        <v>287</v>
      </c>
      <c r="F84" s="257" t="s">
        <v>193</v>
      </c>
      <c r="G84" s="258">
        <v>162</v>
      </c>
    </row>
    <row r="85" spans="1:7" s="65" customFormat="1" ht="18" customHeight="1">
      <c r="A85" s="245" t="s">
        <v>356</v>
      </c>
      <c r="B85" s="252" t="s">
        <v>39</v>
      </c>
      <c r="C85" s="271">
        <v>969</v>
      </c>
      <c r="D85" s="248">
        <v>707</v>
      </c>
      <c r="E85" s="249"/>
      <c r="F85" s="249"/>
      <c r="G85" s="250">
        <f>G86+G92+G88+G90</f>
        <v>1036</v>
      </c>
    </row>
    <row r="86" spans="1:7" s="65" customFormat="1" ht="31.5" customHeight="1">
      <c r="A86" s="245" t="s">
        <v>357</v>
      </c>
      <c r="B86" s="252" t="s">
        <v>241</v>
      </c>
      <c r="C86" s="271">
        <v>969</v>
      </c>
      <c r="D86" s="248">
        <v>707</v>
      </c>
      <c r="E86" s="249" t="s">
        <v>288</v>
      </c>
      <c r="F86" s="249"/>
      <c r="G86" s="250">
        <f>G87</f>
        <v>570</v>
      </c>
    </row>
    <row r="87" spans="1:7" ht="16.5" customHeight="1">
      <c r="A87" s="253" t="s">
        <v>358</v>
      </c>
      <c r="B87" s="254" t="s">
        <v>192</v>
      </c>
      <c r="C87" s="272">
        <v>969</v>
      </c>
      <c r="D87" s="256">
        <v>707</v>
      </c>
      <c r="E87" s="257" t="s">
        <v>288</v>
      </c>
      <c r="F87" s="257" t="s">
        <v>193</v>
      </c>
      <c r="G87" s="258">
        <v>570</v>
      </c>
    </row>
    <row r="88" spans="1:7" s="65" customFormat="1" ht="33" customHeight="1">
      <c r="A88" s="245" t="s">
        <v>360</v>
      </c>
      <c r="B88" s="252" t="s">
        <v>290</v>
      </c>
      <c r="C88" s="271">
        <v>969</v>
      </c>
      <c r="D88" s="248">
        <v>707</v>
      </c>
      <c r="E88" s="249" t="s">
        <v>289</v>
      </c>
      <c r="F88" s="249"/>
      <c r="G88" s="250">
        <f>G89</f>
        <v>216</v>
      </c>
    </row>
    <row r="89" spans="1:7" ht="21" customHeight="1">
      <c r="A89" s="253" t="s">
        <v>361</v>
      </c>
      <c r="B89" s="254" t="s">
        <v>192</v>
      </c>
      <c r="C89" s="272">
        <v>969</v>
      </c>
      <c r="D89" s="256">
        <v>707</v>
      </c>
      <c r="E89" s="257" t="s">
        <v>289</v>
      </c>
      <c r="F89" s="257" t="s">
        <v>193</v>
      </c>
      <c r="G89" s="258">
        <v>216</v>
      </c>
    </row>
    <row r="90" spans="1:7" s="65" customFormat="1" ht="33" customHeight="1">
      <c r="A90" s="245" t="s">
        <v>362</v>
      </c>
      <c r="B90" s="252" t="s">
        <v>272</v>
      </c>
      <c r="C90" s="271">
        <v>969</v>
      </c>
      <c r="D90" s="248">
        <v>707</v>
      </c>
      <c r="E90" s="249" t="s">
        <v>273</v>
      </c>
      <c r="F90" s="249"/>
      <c r="G90" s="250">
        <f>G91</f>
        <v>100</v>
      </c>
    </row>
    <row r="91" spans="1:7" ht="21.75" customHeight="1">
      <c r="A91" s="253" t="s">
        <v>363</v>
      </c>
      <c r="B91" s="254" t="s">
        <v>192</v>
      </c>
      <c r="C91" s="272">
        <v>969</v>
      </c>
      <c r="D91" s="256">
        <v>707</v>
      </c>
      <c r="E91" s="257" t="s">
        <v>273</v>
      </c>
      <c r="F91" s="257" t="s">
        <v>193</v>
      </c>
      <c r="G91" s="258">
        <v>100</v>
      </c>
    </row>
    <row r="92" spans="1:7" s="65" customFormat="1" ht="48.75" customHeight="1">
      <c r="A92" s="245" t="s">
        <v>364</v>
      </c>
      <c r="B92" s="252" t="s">
        <v>291</v>
      </c>
      <c r="C92" s="271">
        <v>969</v>
      </c>
      <c r="D92" s="248">
        <v>707</v>
      </c>
      <c r="E92" s="249" t="s">
        <v>292</v>
      </c>
      <c r="F92" s="249"/>
      <c r="G92" s="250">
        <f>G93</f>
        <v>150</v>
      </c>
    </row>
    <row r="93" spans="1:7" ht="21" customHeight="1">
      <c r="A93" s="253" t="s">
        <v>365</v>
      </c>
      <c r="B93" s="254" t="s">
        <v>192</v>
      </c>
      <c r="C93" s="272">
        <v>969</v>
      </c>
      <c r="D93" s="256">
        <v>707</v>
      </c>
      <c r="E93" s="257" t="s">
        <v>292</v>
      </c>
      <c r="F93" s="257" t="s">
        <v>193</v>
      </c>
      <c r="G93" s="258">
        <v>150</v>
      </c>
    </row>
    <row r="94" spans="1:7" ht="17.25" customHeight="1">
      <c r="A94" s="245" t="s">
        <v>366</v>
      </c>
      <c r="B94" s="252" t="s">
        <v>220</v>
      </c>
      <c r="C94" s="271">
        <v>969</v>
      </c>
      <c r="D94" s="248">
        <v>800</v>
      </c>
      <c r="E94" s="249"/>
      <c r="F94" s="249"/>
      <c r="G94" s="250">
        <f>G95</f>
        <v>6780</v>
      </c>
    </row>
    <row r="95" spans="1:7" s="65" customFormat="1" ht="15.75">
      <c r="A95" s="245" t="s">
        <v>367</v>
      </c>
      <c r="B95" s="252" t="s">
        <v>221</v>
      </c>
      <c r="C95" s="271">
        <v>969</v>
      </c>
      <c r="D95" s="248">
        <v>801</v>
      </c>
      <c r="E95" s="249"/>
      <c r="F95" s="249"/>
      <c r="G95" s="250">
        <f>G96+G99+G101</f>
        <v>6780</v>
      </c>
    </row>
    <row r="96" spans="1:7" s="65" customFormat="1" ht="30" customHeight="1">
      <c r="A96" s="245" t="s">
        <v>368</v>
      </c>
      <c r="B96" s="252" t="s">
        <v>240</v>
      </c>
      <c r="C96" s="271">
        <v>969</v>
      </c>
      <c r="D96" s="248">
        <v>801</v>
      </c>
      <c r="E96" s="249" t="s">
        <v>293</v>
      </c>
      <c r="F96" s="249"/>
      <c r="G96" s="250">
        <f>G97</f>
        <v>5880</v>
      </c>
    </row>
    <row r="97" spans="1:7" ht="18" customHeight="1">
      <c r="A97" s="253" t="s">
        <v>369</v>
      </c>
      <c r="B97" s="254" t="s">
        <v>192</v>
      </c>
      <c r="C97" s="272">
        <v>969</v>
      </c>
      <c r="D97" s="256">
        <v>801</v>
      </c>
      <c r="E97" s="257" t="s">
        <v>293</v>
      </c>
      <c r="F97" s="257" t="s">
        <v>193</v>
      </c>
      <c r="G97" s="258">
        <v>5880</v>
      </c>
    </row>
    <row r="98" spans="1:7" s="65" customFormat="1" ht="18" customHeight="1">
      <c r="A98" s="245" t="s">
        <v>370</v>
      </c>
      <c r="B98" s="245" t="s">
        <v>222</v>
      </c>
      <c r="C98" s="271">
        <v>969</v>
      </c>
      <c r="D98" s="248">
        <v>804</v>
      </c>
      <c r="E98" s="249"/>
      <c r="F98" s="249"/>
      <c r="G98" s="250">
        <f>G99+G101</f>
        <v>900</v>
      </c>
    </row>
    <row r="99" spans="1:7" s="51" customFormat="1" ht="30" customHeight="1">
      <c r="A99" s="245" t="s">
        <v>371</v>
      </c>
      <c r="B99" s="252" t="s">
        <v>296</v>
      </c>
      <c r="C99" s="271">
        <v>969</v>
      </c>
      <c r="D99" s="248">
        <v>804</v>
      </c>
      <c r="E99" s="249" t="s">
        <v>294</v>
      </c>
      <c r="F99" s="249"/>
      <c r="G99" s="250">
        <f>G100</f>
        <v>150</v>
      </c>
    </row>
    <row r="100" spans="1:7" s="219" customFormat="1" ht="21" customHeight="1">
      <c r="A100" s="253" t="s">
        <v>372</v>
      </c>
      <c r="B100" s="254" t="s">
        <v>192</v>
      </c>
      <c r="C100" s="272">
        <v>969</v>
      </c>
      <c r="D100" s="256">
        <v>804</v>
      </c>
      <c r="E100" s="257" t="s">
        <v>294</v>
      </c>
      <c r="F100" s="257" t="s">
        <v>193</v>
      </c>
      <c r="G100" s="258">
        <v>150</v>
      </c>
    </row>
    <row r="101" spans="1:7" s="65" customFormat="1" ht="33.75" customHeight="1">
      <c r="A101" s="245" t="s">
        <v>359</v>
      </c>
      <c r="B101" s="252" t="s">
        <v>297</v>
      </c>
      <c r="C101" s="271">
        <v>969</v>
      </c>
      <c r="D101" s="248">
        <v>804</v>
      </c>
      <c r="E101" s="249" t="s">
        <v>295</v>
      </c>
      <c r="F101" s="249"/>
      <c r="G101" s="250">
        <f>G102</f>
        <v>750</v>
      </c>
    </row>
    <row r="102" spans="1:7" ht="18" customHeight="1">
      <c r="A102" s="253" t="s">
        <v>373</v>
      </c>
      <c r="B102" s="254" t="s">
        <v>192</v>
      </c>
      <c r="C102" s="272">
        <v>969</v>
      </c>
      <c r="D102" s="256">
        <v>804</v>
      </c>
      <c r="E102" s="257" t="s">
        <v>295</v>
      </c>
      <c r="F102" s="257" t="s">
        <v>193</v>
      </c>
      <c r="G102" s="258">
        <v>750</v>
      </c>
    </row>
    <row r="103" spans="1:7" ht="17.25" customHeight="1">
      <c r="A103" s="214" t="s">
        <v>374</v>
      </c>
      <c r="B103" s="239" t="s">
        <v>223</v>
      </c>
      <c r="C103" s="222">
        <v>969</v>
      </c>
      <c r="D103" s="223">
        <v>1000</v>
      </c>
      <c r="E103" s="165"/>
      <c r="F103" s="165"/>
      <c r="G103" s="216">
        <f>G104+G107</f>
        <v>18654.600000000002</v>
      </c>
    </row>
    <row r="104" spans="1:7" s="219" customFormat="1" ht="17.25" customHeight="1">
      <c r="A104" s="253" t="s">
        <v>375</v>
      </c>
      <c r="B104" s="254" t="s">
        <v>233</v>
      </c>
      <c r="C104" s="255">
        <v>969</v>
      </c>
      <c r="D104" s="256">
        <v>1003</v>
      </c>
      <c r="E104" s="257"/>
      <c r="F104" s="257"/>
      <c r="G104" s="258">
        <f>G105</f>
        <v>560</v>
      </c>
    </row>
    <row r="105" spans="1:7" s="65" customFormat="1" ht="35.25" customHeight="1">
      <c r="A105" s="245" t="s">
        <v>376</v>
      </c>
      <c r="B105" s="252" t="s">
        <v>234</v>
      </c>
      <c r="C105" s="247">
        <v>969</v>
      </c>
      <c r="D105" s="248">
        <v>1003</v>
      </c>
      <c r="E105" s="249" t="s">
        <v>298</v>
      </c>
      <c r="F105" s="249"/>
      <c r="G105" s="250">
        <f>G106</f>
        <v>560</v>
      </c>
    </row>
    <row r="106" spans="1:7" ht="17.25" customHeight="1">
      <c r="A106" s="253" t="s">
        <v>377</v>
      </c>
      <c r="B106" s="254" t="s">
        <v>225</v>
      </c>
      <c r="C106" s="255">
        <v>969</v>
      </c>
      <c r="D106" s="256">
        <v>1003</v>
      </c>
      <c r="E106" s="257" t="s">
        <v>298</v>
      </c>
      <c r="F106" s="257" t="s">
        <v>226</v>
      </c>
      <c r="G106" s="258">
        <v>560</v>
      </c>
    </row>
    <row r="107" spans="1:7" s="65" customFormat="1" ht="18.75" customHeight="1">
      <c r="A107" s="276" t="s">
        <v>378</v>
      </c>
      <c r="B107" s="252" t="s">
        <v>224</v>
      </c>
      <c r="C107" s="247">
        <v>969</v>
      </c>
      <c r="D107" s="248">
        <v>1004</v>
      </c>
      <c r="E107" s="249"/>
      <c r="F107" s="249"/>
      <c r="G107" s="250">
        <f>G108+G111+G114+G116</f>
        <v>18094.600000000002</v>
      </c>
    </row>
    <row r="108" spans="1:7" s="65" customFormat="1" ht="31.5">
      <c r="A108" s="245" t="s">
        <v>379</v>
      </c>
      <c r="B108" s="252" t="s">
        <v>299</v>
      </c>
      <c r="C108" s="247">
        <v>969</v>
      </c>
      <c r="D108" s="248">
        <v>1004</v>
      </c>
      <c r="E108" s="249" t="s">
        <v>300</v>
      </c>
      <c r="F108" s="249"/>
      <c r="G108" s="250">
        <f>G109+G110</f>
        <v>1767.2</v>
      </c>
    </row>
    <row r="109" spans="1:7" ht="47.25">
      <c r="A109" s="253" t="s">
        <v>380</v>
      </c>
      <c r="B109" s="254" t="s">
        <v>178</v>
      </c>
      <c r="C109" s="255">
        <v>969</v>
      </c>
      <c r="D109" s="256">
        <v>1004</v>
      </c>
      <c r="E109" s="257" t="s">
        <v>300</v>
      </c>
      <c r="F109" s="257" t="s">
        <v>179</v>
      </c>
      <c r="G109" s="258">
        <v>138.8</v>
      </c>
    </row>
    <row r="110" spans="1:8" ht="17.25" customHeight="1">
      <c r="A110" s="253" t="s">
        <v>381</v>
      </c>
      <c r="B110" s="254" t="s">
        <v>192</v>
      </c>
      <c r="C110" s="255">
        <v>969</v>
      </c>
      <c r="D110" s="256">
        <v>1004</v>
      </c>
      <c r="E110" s="257" t="s">
        <v>300</v>
      </c>
      <c r="F110" s="257" t="s">
        <v>193</v>
      </c>
      <c r="G110" s="258">
        <v>1628.4</v>
      </c>
      <c r="H110">
        <v>-1.6</v>
      </c>
    </row>
    <row r="111" spans="1:7" s="65" customFormat="1" ht="51" customHeight="1">
      <c r="A111" s="245" t="s">
        <v>382</v>
      </c>
      <c r="B111" s="252" t="s">
        <v>301</v>
      </c>
      <c r="C111" s="247">
        <v>969</v>
      </c>
      <c r="D111" s="248">
        <v>1004</v>
      </c>
      <c r="E111" s="249" t="s">
        <v>302</v>
      </c>
      <c r="F111" s="249"/>
      <c r="G111" s="250">
        <f>SUM(G112:G113)</f>
        <v>3724</v>
      </c>
    </row>
    <row r="112" spans="1:7" ht="49.5" customHeight="1">
      <c r="A112" s="253" t="s">
        <v>383</v>
      </c>
      <c r="B112" s="254" t="s">
        <v>178</v>
      </c>
      <c r="C112" s="255">
        <v>969</v>
      </c>
      <c r="D112" s="256">
        <v>1004</v>
      </c>
      <c r="E112" s="257" t="s">
        <v>302</v>
      </c>
      <c r="F112" s="257" t="s">
        <v>179</v>
      </c>
      <c r="G112" s="258">
        <v>3469</v>
      </c>
    </row>
    <row r="113" spans="1:7" ht="19.5" customHeight="1">
      <c r="A113" s="253" t="s">
        <v>384</v>
      </c>
      <c r="B113" s="254" t="s">
        <v>192</v>
      </c>
      <c r="C113" s="255">
        <v>969</v>
      </c>
      <c r="D113" s="256">
        <v>1004</v>
      </c>
      <c r="E113" s="257" t="s">
        <v>302</v>
      </c>
      <c r="F113" s="257" t="s">
        <v>193</v>
      </c>
      <c r="G113" s="258">
        <v>255</v>
      </c>
    </row>
    <row r="114" spans="1:7" s="65" customFormat="1" ht="49.5" customHeight="1">
      <c r="A114" s="245" t="s">
        <v>385</v>
      </c>
      <c r="B114" s="252" t="s">
        <v>303</v>
      </c>
      <c r="C114" s="247">
        <v>969</v>
      </c>
      <c r="D114" s="248">
        <v>1004</v>
      </c>
      <c r="E114" s="249" t="s">
        <v>304</v>
      </c>
      <c r="F114" s="249"/>
      <c r="G114" s="250">
        <f>G115</f>
        <v>8681</v>
      </c>
    </row>
    <row r="115" spans="1:7" ht="18.75" customHeight="1">
      <c r="A115" s="253" t="s">
        <v>386</v>
      </c>
      <c r="B115" s="254" t="s">
        <v>225</v>
      </c>
      <c r="C115" s="255">
        <v>969</v>
      </c>
      <c r="D115" s="256">
        <v>1004</v>
      </c>
      <c r="E115" s="257" t="s">
        <v>304</v>
      </c>
      <c r="F115" s="257" t="s">
        <v>226</v>
      </c>
      <c r="G115" s="258">
        <v>8681</v>
      </c>
    </row>
    <row r="116" spans="1:7" s="65" customFormat="1" ht="30.75" customHeight="1">
      <c r="A116" s="288" t="s">
        <v>387</v>
      </c>
      <c r="B116" s="252" t="s">
        <v>305</v>
      </c>
      <c r="C116" s="289">
        <v>969</v>
      </c>
      <c r="D116" s="290">
        <v>1004</v>
      </c>
      <c r="E116" s="291" t="s">
        <v>306</v>
      </c>
      <c r="F116" s="291"/>
      <c r="G116" s="292">
        <f>G117</f>
        <v>3922.4</v>
      </c>
    </row>
    <row r="117" spans="1:7" ht="18.75" customHeight="1">
      <c r="A117" s="293" t="s">
        <v>388</v>
      </c>
      <c r="B117" s="254" t="s">
        <v>225</v>
      </c>
      <c r="C117" s="294">
        <v>969</v>
      </c>
      <c r="D117" s="295">
        <v>1004</v>
      </c>
      <c r="E117" s="296" t="s">
        <v>306</v>
      </c>
      <c r="F117" s="296" t="s">
        <v>226</v>
      </c>
      <c r="G117" s="297">
        <v>3922.4</v>
      </c>
    </row>
    <row r="118" spans="1:7" ht="19.5" customHeight="1">
      <c r="A118" s="245" t="s">
        <v>393</v>
      </c>
      <c r="B118" s="282" t="s">
        <v>227</v>
      </c>
      <c r="C118" s="271">
        <v>969</v>
      </c>
      <c r="D118" s="248">
        <v>1100</v>
      </c>
      <c r="E118" s="249"/>
      <c r="F118" s="249"/>
      <c r="G118" s="250">
        <f>G119</f>
        <v>800</v>
      </c>
    </row>
    <row r="119" spans="1:7" ht="15.75" customHeight="1">
      <c r="A119" s="277" t="s">
        <v>389</v>
      </c>
      <c r="B119" s="280" t="s">
        <v>228</v>
      </c>
      <c r="C119" s="272">
        <v>969</v>
      </c>
      <c r="D119" s="256">
        <v>1102</v>
      </c>
      <c r="E119" s="257" t="s">
        <v>254</v>
      </c>
      <c r="F119" s="257"/>
      <c r="G119" s="258">
        <f>G120</f>
        <v>800</v>
      </c>
    </row>
    <row r="120" spans="1:7" s="65" customFormat="1" ht="65.25" customHeight="1">
      <c r="A120" s="245" t="s">
        <v>390</v>
      </c>
      <c r="B120" s="252" t="s">
        <v>239</v>
      </c>
      <c r="C120" s="271">
        <v>969</v>
      </c>
      <c r="D120" s="248">
        <v>1102</v>
      </c>
      <c r="E120" s="249" t="s">
        <v>254</v>
      </c>
      <c r="F120" s="249"/>
      <c r="G120" s="250">
        <f>G121</f>
        <v>800</v>
      </c>
    </row>
    <row r="121" spans="1:7" ht="18.75" customHeight="1">
      <c r="A121" s="253" t="s">
        <v>391</v>
      </c>
      <c r="B121" s="254" t="s">
        <v>192</v>
      </c>
      <c r="C121" s="272">
        <v>969</v>
      </c>
      <c r="D121" s="256">
        <v>1102</v>
      </c>
      <c r="E121" s="257" t="s">
        <v>254</v>
      </c>
      <c r="F121" s="257" t="s">
        <v>193</v>
      </c>
      <c r="G121" s="258">
        <v>800</v>
      </c>
    </row>
    <row r="122" spans="1:7" ht="15.75" customHeight="1">
      <c r="A122" s="245" t="s">
        <v>392</v>
      </c>
      <c r="B122" s="252" t="s">
        <v>229</v>
      </c>
      <c r="C122" s="247">
        <v>969</v>
      </c>
      <c r="D122" s="248">
        <v>1200</v>
      </c>
      <c r="E122" s="249"/>
      <c r="F122" s="249"/>
      <c r="G122" s="250">
        <f>G123</f>
        <v>396.2</v>
      </c>
    </row>
    <row r="123" spans="1:7" ht="15" customHeight="1">
      <c r="A123" s="253" t="s">
        <v>394</v>
      </c>
      <c r="B123" s="280" t="s">
        <v>44</v>
      </c>
      <c r="C123" s="272">
        <v>969</v>
      </c>
      <c r="D123" s="256">
        <v>1202</v>
      </c>
      <c r="E123" s="257" t="s">
        <v>253</v>
      </c>
      <c r="F123" s="257"/>
      <c r="G123" s="258">
        <f>G124</f>
        <v>396.2</v>
      </c>
    </row>
    <row r="124" spans="1:7" ht="18" customHeight="1">
      <c r="A124" s="253" t="s">
        <v>395</v>
      </c>
      <c r="B124" s="254" t="s">
        <v>238</v>
      </c>
      <c r="C124" s="272">
        <v>969</v>
      </c>
      <c r="D124" s="256">
        <v>1202</v>
      </c>
      <c r="E124" s="257" t="s">
        <v>253</v>
      </c>
      <c r="F124" s="257"/>
      <c r="G124" s="258">
        <f>G125</f>
        <v>396.2</v>
      </c>
    </row>
    <row r="125" spans="1:7" ht="19.5" customHeight="1">
      <c r="A125" s="253" t="s">
        <v>396</v>
      </c>
      <c r="B125" s="254" t="s">
        <v>192</v>
      </c>
      <c r="C125" s="272">
        <v>969</v>
      </c>
      <c r="D125" s="256">
        <v>1202</v>
      </c>
      <c r="E125" s="257" t="s">
        <v>253</v>
      </c>
      <c r="F125" s="257" t="s">
        <v>193</v>
      </c>
      <c r="G125" s="258">
        <v>396.2</v>
      </c>
    </row>
    <row r="126" spans="1:7" ht="27" customHeight="1">
      <c r="A126" s="284"/>
      <c r="B126" s="298" t="s">
        <v>230</v>
      </c>
      <c r="C126" s="298"/>
      <c r="D126" s="285"/>
      <c r="E126" s="286"/>
      <c r="F126" s="286"/>
      <c r="G126" s="287">
        <f>G25+G49+G53+G57+G81+G94+G103+G118+G122+G11</f>
        <v>122689</v>
      </c>
    </row>
    <row r="138" ht="18">
      <c r="B138" s="221"/>
    </row>
  </sheetData>
  <sheetProtection/>
  <mergeCells count="8">
    <mergeCell ref="E5:G5"/>
    <mergeCell ref="G8:G9"/>
    <mergeCell ref="A8:A9"/>
    <mergeCell ref="B8:B9"/>
    <mergeCell ref="C8:C9"/>
    <mergeCell ref="D8:D9"/>
    <mergeCell ref="E8:E9"/>
    <mergeCell ref="F8:F9"/>
  </mergeCells>
  <printOptions horizontalCentered="1"/>
  <pageMargins left="0.31496062992125984" right="0.2755905511811024" top="0.3937007874015748" bottom="0.35433070866141736" header="0.1968503937007874" footer="0.2755905511811024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43"/>
  <sheetViews>
    <sheetView zoomScale="75" zoomScaleNormal="75" zoomScalePageLayoutView="0" workbookViewId="0" topLeftCell="B115">
      <selection activeCell="H122" sqref="H122:H130"/>
    </sheetView>
  </sheetViews>
  <sheetFormatPr defaultColWidth="9.140625" defaultRowHeight="12.75"/>
  <cols>
    <col min="1" max="1" width="10.140625" style="0" customWidth="1"/>
    <col min="2" max="2" width="99.8515625" style="0" customWidth="1"/>
    <col min="3" max="3" width="11.7109375" style="0" customWidth="1"/>
    <col min="4" max="4" width="14.8515625" style="0" customWidth="1"/>
    <col min="5" max="5" width="14.7109375" style="0" customWidth="1"/>
    <col min="6" max="6" width="10.8515625" style="0" customWidth="1"/>
    <col min="7" max="7" width="14.421875" style="0" customWidth="1"/>
  </cols>
  <sheetData>
    <row r="1" spans="2:7" ht="15.75">
      <c r="B1" s="55"/>
      <c r="C1" s="204"/>
      <c r="F1" s="205"/>
      <c r="G1" s="206" t="s">
        <v>161</v>
      </c>
    </row>
    <row r="2" spans="6:7" ht="18" customHeight="1">
      <c r="F2" s="207"/>
      <c r="G2" s="206" t="s">
        <v>162</v>
      </c>
    </row>
    <row r="3" spans="3:7" s="108" customFormat="1" ht="15.75">
      <c r="C3" s="208"/>
      <c r="E3" s="300"/>
      <c r="G3" s="206" t="s">
        <v>307</v>
      </c>
    </row>
    <row r="4" spans="3:8" s="108" customFormat="1" ht="15.75">
      <c r="C4" s="208"/>
      <c r="D4" s="301" t="s">
        <v>398</v>
      </c>
      <c r="E4" s="301"/>
      <c r="F4" s="301"/>
      <c r="G4" s="301"/>
      <c r="H4" s="301"/>
    </row>
    <row r="5" spans="3:7" s="108" customFormat="1" ht="15.75">
      <c r="C5" s="208"/>
      <c r="E5" s="588" t="s">
        <v>397</v>
      </c>
      <c r="F5" s="588"/>
      <c r="G5" s="588"/>
    </row>
    <row r="6" spans="1:8" s="108" customFormat="1" ht="15.75">
      <c r="A6" s="229"/>
      <c r="B6" s="230"/>
      <c r="C6" s="230"/>
      <c r="D6" s="229"/>
      <c r="E6" s="589" t="s">
        <v>402</v>
      </c>
      <c r="F6" s="589"/>
      <c r="G6" s="229"/>
      <c r="H6" s="210"/>
    </row>
    <row r="7" spans="1:8" s="108" customFormat="1" ht="15.75">
      <c r="A7" s="229"/>
      <c r="B7" s="55" t="s">
        <v>406</v>
      </c>
      <c r="C7" s="230"/>
      <c r="D7" s="229"/>
      <c r="E7" s="229"/>
      <c r="F7" s="229"/>
      <c r="G7" s="229"/>
      <c r="H7" s="210"/>
    </row>
    <row r="8" spans="1:7" ht="15">
      <c r="A8" s="229"/>
      <c r="B8" s="229"/>
      <c r="C8" s="229"/>
      <c r="D8" s="229"/>
      <c r="E8" s="229"/>
      <c r="F8" s="229"/>
      <c r="G8" s="231" t="s">
        <v>163</v>
      </c>
    </row>
    <row r="9" spans="1:7" ht="12.75" customHeight="1">
      <c r="A9" s="571" t="s">
        <v>164</v>
      </c>
      <c r="B9" s="573" t="s">
        <v>96</v>
      </c>
      <c r="C9" s="575" t="s">
        <v>165</v>
      </c>
      <c r="D9" s="569" t="s">
        <v>166</v>
      </c>
      <c r="E9" s="569" t="s">
        <v>167</v>
      </c>
      <c r="F9" s="569" t="s">
        <v>168</v>
      </c>
      <c r="G9" s="569" t="s">
        <v>169</v>
      </c>
    </row>
    <row r="10" spans="1:7" ht="12.75" customHeight="1">
      <c r="A10" s="572"/>
      <c r="B10" s="574"/>
      <c r="C10" s="576"/>
      <c r="D10" s="570"/>
      <c r="E10" s="570"/>
      <c r="F10" s="570"/>
      <c r="G10" s="570"/>
    </row>
    <row r="11" spans="1:7" ht="24" customHeight="1">
      <c r="A11" s="263"/>
      <c r="B11" s="266" t="s">
        <v>404</v>
      </c>
      <c r="C11" s="264"/>
      <c r="D11" s="265"/>
      <c r="E11" s="265"/>
      <c r="F11" s="265"/>
      <c r="G11" s="299">
        <f>G12</f>
        <v>4665.8</v>
      </c>
    </row>
    <row r="12" spans="1:7" ht="15.75">
      <c r="A12" s="245" t="s">
        <v>171</v>
      </c>
      <c r="B12" s="246" t="s">
        <v>172</v>
      </c>
      <c r="C12" s="247">
        <v>924</v>
      </c>
      <c r="D12" s="248">
        <v>100</v>
      </c>
      <c r="E12" s="249"/>
      <c r="F12" s="249"/>
      <c r="G12" s="250">
        <f>G13+G16</f>
        <v>4665.8</v>
      </c>
    </row>
    <row r="13" spans="1:7" ht="30.75" customHeight="1">
      <c r="A13" s="245" t="s">
        <v>173</v>
      </c>
      <c r="B13" s="251" t="s">
        <v>174</v>
      </c>
      <c r="C13" s="247">
        <v>924</v>
      </c>
      <c r="D13" s="248">
        <v>102</v>
      </c>
      <c r="E13" s="249"/>
      <c r="F13" s="249"/>
      <c r="G13" s="250">
        <f>G14</f>
        <v>1117.2</v>
      </c>
    </row>
    <row r="14" spans="1:7" s="65" customFormat="1" ht="18.75" customHeight="1">
      <c r="A14" s="245" t="s">
        <v>175</v>
      </c>
      <c r="B14" s="252" t="s">
        <v>176</v>
      </c>
      <c r="C14" s="247">
        <v>924</v>
      </c>
      <c r="D14" s="248">
        <v>102</v>
      </c>
      <c r="E14" s="249" t="s">
        <v>255</v>
      </c>
      <c r="F14" s="249"/>
      <c r="G14" s="250">
        <f>G15</f>
        <v>1117.2</v>
      </c>
    </row>
    <row r="15" spans="1:7" ht="51.75" customHeight="1">
      <c r="A15" s="253" t="s">
        <v>177</v>
      </c>
      <c r="B15" s="254" t="s">
        <v>178</v>
      </c>
      <c r="C15" s="255">
        <v>924</v>
      </c>
      <c r="D15" s="256">
        <v>102</v>
      </c>
      <c r="E15" s="257" t="s">
        <v>255</v>
      </c>
      <c r="F15" s="257" t="s">
        <v>179</v>
      </c>
      <c r="G15" s="258">
        <v>1117.2</v>
      </c>
    </row>
    <row r="16" spans="1:7" ht="33" customHeight="1">
      <c r="A16" s="245" t="s">
        <v>180</v>
      </c>
      <c r="B16" s="251" t="s">
        <v>181</v>
      </c>
      <c r="C16" s="247">
        <v>924</v>
      </c>
      <c r="D16" s="248">
        <v>103</v>
      </c>
      <c r="E16" s="249"/>
      <c r="F16" s="249"/>
      <c r="G16" s="250">
        <f>G17+G19+G21</f>
        <v>3548.6000000000004</v>
      </c>
    </row>
    <row r="17" spans="1:7" s="65" customFormat="1" ht="17.25" customHeight="1">
      <c r="A17" s="245" t="s">
        <v>182</v>
      </c>
      <c r="B17" s="252" t="s">
        <v>183</v>
      </c>
      <c r="C17" s="247">
        <v>924</v>
      </c>
      <c r="D17" s="248">
        <v>103</v>
      </c>
      <c r="E17" s="249" t="s">
        <v>256</v>
      </c>
      <c r="F17" s="249"/>
      <c r="G17" s="250">
        <f>G18</f>
        <v>960.8</v>
      </c>
    </row>
    <row r="18" spans="1:7" ht="48.75" customHeight="1">
      <c r="A18" s="253" t="s">
        <v>184</v>
      </c>
      <c r="B18" s="254" t="s">
        <v>178</v>
      </c>
      <c r="C18" s="255">
        <v>924</v>
      </c>
      <c r="D18" s="256">
        <v>103</v>
      </c>
      <c r="E18" s="257" t="s">
        <v>256</v>
      </c>
      <c r="F18" s="257" t="s">
        <v>179</v>
      </c>
      <c r="G18" s="258">
        <v>960.8</v>
      </c>
    </row>
    <row r="19" spans="1:7" s="65" customFormat="1" ht="18.75" customHeight="1">
      <c r="A19" s="245" t="s">
        <v>185</v>
      </c>
      <c r="B19" s="252" t="s">
        <v>186</v>
      </c>
      <c r="C19" s="247">
        <v>924</v>
      </c>
      <c r="D19" s="248">
        <v>103</v>
      </c>
      <c r="E19" s="249" t="s">
        <v>257</v>
      </c>
      <c r="F19" s="249"/>
      <c r="G19" s="250">
        <f>G20</f>
        <v>264.6</v>
      </c>
    </row>
    <row r="20" spans="1:7" ht="48.75" customHeight="1">
      <c r="A20" s="253" t="s">
        <v>187</v>
      </c>
      <c r="B20" s="254" t="s">
        <v>178</v>
      </c>
      <c r="C20" s="255">
        <v>924</v>
      </c>
      <c r="D20" s="256">
        <v>103</v>
      </c>
      <c r="E20" s="257" t="s">
        <v>257</v>
      </c>
      <c r="F20" s="257" t="s">
        <v>179</v>
      </c>
      <c r="G20" s="258">
        <v>264.6</v>
      </c>
    </row>
    <row r="21" spans="1:7" s="65" customFormat="1" ht="16.5" customHeight="1">
      <c r="A21" s="245" t="s">
        <v>188</v>
      </c>
      <c r="B21" s="252" t="s">
        <v>189</v>
      </c>
      <c r="C21" s="247">
        <v>924</v>
      </c>
      <c r="D21" s="248">
        <v>103</v>
      </c>
      <c r="E21" s="249" t="s">
        <v>258</v>
      </c>
      <c r="F21" s="249"/>
      <c r="G21" s="250">
        <f>G22+G23+G24</f>
        <v>2323.2000000000003</v>
      </c>
    </row>
    <row r="22" spans="1:7" ht="49.5" customHeight="1">
      <c r="A22" s="253" t="s">
        <v>190</v>
      </c>
      <c r="B22" s="254" t="s">
        <v>178</v>
      </c>
      <c r="C22" s="255">
        <v>924</v>
      </c>
      <c r="D22" s="256">
        <v>103</v>
      </c>
      <c r="E22" s="257" t="s">
        <v>258</v>
      </c>
      <c r="F22" s="257" t="s">
        <v>179</v>
      </c>
      <c r="G22" s="258">
        <v>1988.4</v>
      </c>
    </row>
    <row r="23" spans="1:7" ht="16.5" customHeight="1">
      <c r="A23" s="253" t="s">
        <v>191</v>
      </c>
      <c r="B23" s="254" t="s">
        <v>403</v>
      </c>
      <c r="C23" s="255">
        <v>924</v>
      </c>
      <c r="D23" s="256">
        <v>103</v>
      </c>
      <c r="E23" s="257" t="s">
        <v>258</v>
      </c>
      <c r="F23" s="257" t="s">
        <v>193</v>
      </c>
      <c r="G23" s="258">
        <v>333.8</v>
      </c>
    </row>
    <row r="24" spans="1:7" ht="19.5" customHeight="1">
      <c r="A24" s="253" t="s">
        <v>194</v>
      </c>
      <c r="B24" s="254" t="s">
        <v>195</v>
      </c>
      <c r="C24" s="255">
        <v>924</v>
      </c>
      <c r="D24" s="256">
        <v>103</v>
      </c>
      <c r="E24" s="257" t="s">
        <v>258</v>
      </c>
      <c r="F24" s="257" t="s">
        <v>196</v>
      </c>
      <c r="G24" s="258">
        <v>1</v>
      </c>
    </row>
    <row r="25" spans="1:7" s="65" customFormat="1" ht="19.5" customHeight="1">
      <c r="A25" s="245"/>
      <c r="B25" s="262" t="s">
        <v>405</v>
      </c>
      <c r="C25" s="247"/>
      <c r="D25" s="248"/>
      <c r="E25" s="249"/>
      <c r="F25" s="249"/>
      <c r="G25" s="250">
        <f>G26+G50+G54+G58+G84+G99+G108+G123+G127</f>
        <v>108875.19999999998</v>
      </c>
    </row>
    <row r="26" spans="1:7" ht="20.25" customHeight="1">
      <c r="A26" s="245" t="s">
        <v>171</v>
      </c>
      <c r="B26" s="267" t="s">
        <v>172</v>
      </c>
      <c r="C26" s="247">
        <v>969</v>
      </c>
      <c r="D26" s="248">
        <v>100</v>
      </c>
      <c r="E26" s="257"/>
      <c r="F26" s="257"/>
      <c r="G26" s="250">
        <f>G27+G36+G39</f>
        <v>21856</v>
      </c>
    </row>
    <row r="27" spans="1:7" ht="36.75" customHeight="1">
      <c r="A27" s="245" t="s">
        <v>173</v>
      </c>
      <c r="B27" s="251" t="s">
        <v>198</v>
      </c>
      <c r="C27" s="247">
        <v>969</v>
      </c>
      <c r="D27" s="248">
        <v>104</v>
      </c>
      <c r="E27" s="249"/>
      <c r="F27" s="249"/>
      <c r="G27" s="250">
        <f>G28+G30+G34</f>
        <v>20523</v>
      </c>
    </row>
    <row r="28" spans="1:7" s="65" customFormat="1" ht="30.75" customHeight="1">
      <c r="A28" s="245" t="s">
        <v>175</v>
      </c>
      <c r="B28" s="251" t="s">
        <v>261</v>
      </c>
      <c r="C28" s="247">
        <v>969</v>
      </c>
      <c r="D28" s="248">
        <v>104</v>
      </c>
      <c r="E28" s="249" t="s">
        <v>262</v>
      </c>
      <c r="F28" s="249"/>
      <c r="G28" s="250">
        <f>G29</f>
        <v>1117.2</v>
      </c>
    </row>
    <row r="29" spans="1:7" ht="53.25" customHeight="1">
      <c r="A29" s="253" t="s">
        <v>308</v>
      </c>
      <c r="B29" s="254" t="s">
        <v>178</v>
      </c>
      <c r="C29" s="255">
        <v>969</v>
      </c>
      <c r="D29" s="256">
        <v>104</v>
      </c>
      <c r="E29" s="257" t="s">
        <v>262</v>
      </c>
      <c r="F29" s="257" t="s">
        <v>179</v>
      </c>
      <c r="G29" s="258">
        <v>1117.2</v>
      </c>
    </row>
    <row r="30" spans="1:7" s="65" customFormat="1" ht="31.5" customHeight="1">
      <c r="A30" s="245" t="s">
        <v>315</v>
      </c>
      <c r="B30" s="252" t="s">
        <v>199</v>
      </c>
      <c r="C30" s="247">
        <v>969</v>
      </c>
      <c r="D30" s="248">
        <v>104</v>
      </c>
      <c r="E30" s="249" t="s">
        <v>260</v>
      </c>
      <c r="F30" s="268"/>
      <c r="G30" s="250">
        <f>G31+G32+G33</f>
        <v>19400.2</v>
      </c>
    </row>
    <row r="31" spans="1:7" ht="51" customHeight="1">
      <c r="A31" s="253" t="s">
        <v>316</v>
      </c>
      <c r="B31" s="254" t="s">
        <v>178</v>
      </c>
      <c r="C31" s="255">
        <v>969</v>
      </c>
      <c r="D31" s="256">
        <v>104</v>
      </c>
      <c r="E31" s="257" t="s">
        <v>260</v>
      </c>
      <c r="F31" s="257" t="s">
        <v>179</v>
      </c>
      <c r="G31" s="258">
        <v>17179.4</v>
      </c>
    </row>
    <row r="32" spans="1:7" ht="21" customHeight="1">
      <c r="A32" s="253" t="s">
        <v>317</v>
      </c>
      <c r="B32" s="254" t="s">
        <v>403</v>
      </c>
      <c r="C32" s="255">
        <v>969</v>
      </c>
      <c r="D32" s="256">
        <v>104</v>
      </c>
      <c r="E32" s="257" t="s">
        <v>260</v>
      </c>
      <c r="F32" s="257" t="s">
        <v>193</v>
      </c>
      <c r="G32" s="258">
        <v>2201.6</v>
      </c>
    </row>
    <row r="33" spans="1:7" ht="20.25" customHeight="1">
      <c r="A33" s="253" t="s">
        <v>318</v>
      </c>
      <c r="B33" s="254" t="s">
        <v>195</v>
      </c>
      <c r="C33" s="255">
        <v>969</v>
      </c>
      <c r="D33" s="256">
        <v>104</v>
      </c>
      <c r="E33" s="257" t="s">
        <v>260</v>
      </c>
      <c r="F33" s="257" t="s">
        <v>196</v>
      </c>
      <c r="G33" s="258">
        <v>19.2</v>
      </c>
    </row>
    <row r="34" spans="1:7" s="65" customFormat="1" ht="48" customHeight="1">
      <c r="A34" s="245" t="s">
        <v>309</v>
      </c>
      <c r="B34" s="251" t="s">
        <v>264</v>
      </c>
      <c r="C34" s="247">
        <v>969</v>
      </c>
      <c r="D34" s="248">
        <v>104</v>
      </c>
      <c r="E34" s="249" t="s">
        <v>263</v>
      </c>
      <c r="F34" s="249"/>
      <c r="G34" s="250">
        <f>G35</f>
        <v>5.6</v>
      </c>
    </row>
    <row r="35" spans="1:7" ht="20.25" customHeight="1">
      <c r="A35" s="253" t="s">
        <v>319</v>
      </c>
      <c r="B35" s="254" t="s">
        <v>403</v>
      </c>
      <c r="C35" s="255">
        <v>969</v>
      </c>
      <c r="D35" s="256">
        <v>104</v>
      </c>
      <c r="E35" s="257" t="s">
        <v>263</v>
      </c>
      <c r="F35" s="257" t="s">
        <v>193</v>
      </c>
      <c r="G35" s="258">
        <v>5.6</v>
      </c>
    </row>
    <row r="36" spans="1:7" ht="17.25" customHeight="1">
      <c r="A36" s="245" t="s">
        <v>180</v>
      </c>
      <c r="B36" s="252" t="s">
        <v>21</v>
      </c>
      <c r="C36" s="269">
        <v>969</v>
      </c>
      <c r="D36" s="248">
        <v>111</v>
      </c>
      <c r="E36" s="249"/>
      <c r="F36" s="249"/>
      <c r="G36" s="250">
        <f>G37</f>
        <v>706</v>
      </c>
    </row>
    <row r="37" spans="1:7" s="65" customFormat="1" ht="20.25" customHeight="1">
      <c r="A37" s="245" t="s">
        <v>182</v>
      </c>
      <c r="B37" s="270" t="s">
        <v>266</v>
      </c>
      <c r="C37" s="271">
        <v>969</v>
      </c>
      <c r="D37" s="248">
        <v>111</v>
      </c>
      <c r="E37" s="249" t="s">
        <v>265</v>
      </c>
      <c r="F37" s="249"/>
      <c r="G37" s="250">
        <f>G38</f>
        <v>706</v>
      </c>
    </row>
    <row r="38" spans="1:7" ht="21" customHeight="1">
      <c r="A38" s="253" t="s">
        <v>184</v>
      </c>
      <c r="B38" s="254" t="s">
        <v>195</v>
      </c>
      <c r="C38" s="272">
        <v>969</v>
      </c>
      <c r="D38" s="256">
        <v>111</v>
      </c>
      <c r="E38" s="257" t="s">
        <v>265</v>
      </c>
      <c r="F38" s="257" t="s">
        <v>196</v>
      </c>
      <c r="G38" s="258">
        <v>706</v>
      </c>
    </row>
    <row r="39" spans="1:7" ht="21.75" customHeight="1">
      <c r="A39" s="245" t="s">
        <v>310</v>
      </c>
      <c r="B39" s="270" t="s">
        <v>22</v>
      </c>
      <c r="C39" s="271">
        <v>969</v>
      </c>
      <c r="D39" s="248">
        <v>113</v>
      </c>
      <c r="E39" s="249"/>
      <c r="F39" s="249"/>
      <c r="G39" s="250">
        <f>G44+F52+G48+G40+G42+G46</f>
        <v>627</v>
      </c>
    </row>
    <row r="40" spans="1:7" s="65" customFormat="1" ht="32.25" customHeight="1">
      <c r="A40" s="245" t="s">
        <v>235</v>
      </c>
      <c r="B40" s="273" t="s">
        <v>200</v>
      </c>
      <c r="C40" s="271">
        <v>969</v>
      </c>
      <c r="D40" s="248">
        <v>113</v>
      </c>
      <c r="E40" s="249" t="s">
        <v>268</v>
      </c>
      <c r="F40" s="249"/>
      <c r="G40" s="250">
        <f>G41</f>
        <v>194</v>
      </c>
    </row>
    <row r="41" spans="1:7" ht="21" customHeight="1">
      <c r="A41" s="253" t="s">
        <v>237</v>
      </c>
      <c r="B41" s="254" t="s">
        <v>403</v>
      </c>
      <c r="C41" s="272">
        <v>969</v>
      </c>
      <c r="D41" s="256">
        <v>113</v>
      </c>
      <c r="E41" s="257" t="s">
        <v>268</v>
      </c>
      <c r="F41" s="257" t="s">
        <v>193</v>
      </c>
      <c r="G41" s="258">
        <v>194</v>
      </c>
    </row>
    <row r="42" spans="1:7" s="65" customFormat="1" ht="33" customHeight="1">
      <c r="A42" s="245" t="s">
        <v>311</v>
      </c>
      <c r="B42" s="252" t="s">
        <v>244</v>
      </c>
      <c r="C42" s="271">
        <v>969</v>
      </c>
      <c r="D42" s="248">
        <v>113</v>
      </c>
      <c r="E42" s="249" t="s">
        <v>269</v>
      </c>
      <c r="F42" s="249"/>
      <c r="G42" s="250">
        <f>G43</f>
        <v>26</v>
      </c>
    </row>
    <row r="43" spans="1:7" ht="21.75" customHeight="1">
      <c r="A43" s="253" t="s">
        <v>312</v>
      </c>
      <c r="B43" s="254" t="s">
        <v>403</v>
      </c>
      <c r="C43" s="272">
        <v>969</v>
      </c>
      <c r="D43" s="256">
        <v>113</v>
      </c>
      <c r="E43" s="257" t="s">
        <v>269</v>
      </c>
      <c r="F43" s="257" t="s">
        <v>193</v>
      </c>
      <c r="G43" s="258">
        <v>26</v>
      </c>
    </row>
    <row r="44" spans="1:7" s="65" customFormat="1" ht="21" customHeight="1">
      <c r="A44" s="245" t="s">
        <v>313</v>
      </c>
      <c r="B44" s="252" t="s">
        <v>245</v>
      </c>
      <c r="C44" s="271">
        <v>969</v>
      </c>
      <c r="D44" s="248">
        <v>113</v>
      </c>
      <c r="E44" s="249" t="s">
        <v>267</v>
      </c>
      <c r="F44" s="249"/>
      <c r="G44" s="250">
        <f>G45</f>
        <v>305</v>
      </c>
    </row>
    <row r="45" spans="1:7" ht="21.75" customHeight="1">
      <c r="A45" s="253" t="s">
        <v>314</v>
      </c>
      <c r="B45" s="254" t="s">
        <v>403</v>
      </c>
      <c r="C45" s="272">
        <v>969</v>
      </c>
      <c r="D45" s="256">
        <v>113</v>
      </c>
      <c r="E45" s="257" t="s">
        <v>267</v>
      </c>
      <c r="F45" s="257" t="s">
        <v>193</v>
      </c>
      <c r="G45" s="258">
        <v>305</v>
      </c>
    </row>
    <row r="46" spans="1:7" s="260" customFormat="1" ht="31.5" customHeight="1">
      <c r="A46" s="259" t="s">
        <v>320</v>
      </c>
      <c r="B46" s="252" t="s">
        <v>236</v>
      </c>
      <c r="C46" s="247">
        <v>926</v>
      </c>
      <c r="D46" s="248">
        <v>113</v>
      </c>
      <c r="E46" s="249" t="s">
        <v>259</v>
      </c>
      <c r="F46" s="249"/>
      <c r="G46" s="250">
        <f>G47</f>
        <v>72</v>
      </c>
    </row>
    <row r="47" spans="1:7" s="261" customFormat="1" ht="18" customHeight="1">
      <c r="A47" s="274" t="s">
        <v>321</v>
      </c>
      <c r="B47" s="254" t="s">
        <v>195</v>
      </c>
      <c r="C47" s="255">
        <v>926</v>
      </c>
      <c r="D47" s="256">
        <v>113</v>
      </c>
      <c r="E47" s="257" t="s">
        <v>259</v>
      </c>
      <c r="F47" s="257" t="s">
        <v>196</v>
      </c>
      <c r="G47" s="258">
        <v>72</v>
      </c>
    </row>
    <row r="48" spans="1:7" s="65" customFormat="1" ht="33" customHeight="1">
      <c r="A48" s="245" t="s">
        <v>322</v>
      </c>
      <c r="B48" s="252" t="s">
        <v>272</v>
      </c>
      <c r="C48" s="271">
        <v>969</v>
      </c>
      <c r="D48" s="248">
        <v>113</v>
      </c>
      <c r="E48" s="249" t="s">
        <v>273</v>
      </c>
      <c r="F48" s="249"/>
      <c r="G48" s="250">
        <f>G49</f>
        <v>30</v>
      </c>
    </row>
    <row r="49" spans="1:7" ht="21.75" customHeight="1">
      <c r="A49" s="274" t="s">
        <v>323</v>
      </c>
      <c r="B49" s="254" t="s">
        <v>403</v>
      </c>
      <c r="C49" s="272">
        <v>969</v>
      </c>
      <c r="D49" s="256">
        <v>113</v>
      </c>
      <c r="E49" s="257" t="s">
        <v>273</v>
      </c>
      <c r="F49" s="257" t="s">
        <v>193</v>
      </c>
      <c r="G49" s="258">
        <v>30</v>
      </c>
    </row>
    <row r="50" spans="1:7" ht="21" customHeight="1">
      <c r="A50" s="245" t="s">
        <v>246</v>
      </c>
      <c r="B50" s="252" t="s">
        <v>201</v>
      </c>
      <c r="C50" s="271">
        <v>969</v>
      </c>
      <c r="D50" s="248">
        <v>300</v>
      </c>
      <c r="E50" s="249"/>
      <c r="F50" s="249"/>
      <c r="G50" s="250">
        <f>G51</f>
        <v>71</v>
      </c>
    </row>
    <row r="51" spans="1:7" s="181" customFormat="1" ht="32.25" customHeight="1">
      <c r="A51" s="253" t="s">
        <v>250</v>
      </c>
      <c r="B51" s="275" t="s">
        <v>202</v>
      </c>
      <c r="C51" s="272">
        <v>969</v>
      </c>
      <c r="D51" s="256">
        <v>309</v>
      </c>
      <c r="E51" s="257"/>
      <c r="F51" s="257"/>
      <c r="G51" s="258">
        <f>G52</f>
        <v>71</v>
      </c>
    </row>
    <row r="52" spans="1:7" s="65" customFormat="1" ht="49.5" customHeight="1">
      <c r="A52" s="245" t="s">
        <v>251</v>
      </c>
      <c r="B52" s="251" t="s">
        <v>243</v>
      </c>
      <c r="C52" s="271">
        <v>969</v>
      </c>
      <c r="D52" s="248">
        <v>309</v>
      </c>
      <c r="E52" s="249" t="s">
        <v>274</v>
      </c>
      <c r="F52" s="249"/>
      <c r="G52" s="250">
        <f>G53</f>
        <v>71</v>
      </c>
    </row>
    <row r="53" spans="1:7" ht="20.25" customHeight="1">
      <c r="A53" s="253" t="s">
        <v>252</v>
      </c>
      <c r="B53" s="254" t="s">
        <v>403</v>
      </c>
      <c r="C53" s="272">
        <v>969</v>
      </c>
      <c r="D53" s="256">
        <v>309</v>
      </c>
      <c r="E53" s="257" t="s">
        <v>274</v>
      </c>
      <c r="F53" s="257" t="s">
        <v>193</v>
      </c>
      <c r="G53" s="258">
        <v>71</v>
      </c>
    </row>
    <row r="54" spans="1:7" s="65" customFormat="1" ht="18" customHeight="1">
      <c r="A54" s="245" t="s">
        <v>324</v>
      </c>
      <c r="B54" s="252" t="s">
        <v>203</v>
      </c>
      <c r="C54" s="271">
        <v>969</v>
      </c>
      <c r="D54" s="248">
        <v>400</v>
      </c>
      <c r="E54" s="249"/>
      <c r="F54" s="249"/>
      <c r="G54" s="250">
        <f>G55</f>
        <v>0</v>
      </c>
    </row>
    <row r="55" spans="1:7" s="65" customFormat="1" ht="17.25" customHeight="1">
      <c r="A55" s="245" t="s">
        <v>325</v>
      </c>
      <c r="B55" s="252" t="s">
        <v>204</v>
      </c>
      <c r="C55" s="271">
        <v>969</v>
      </c>
      <c r="D55" s="248">
        <v>401</v>
      </c>
      <c r="E55" s="249"/>
      <c r="F55" s="249"/>
      <c r="G55" s="250">
        <f>G56</f>
        <v>0</v>
      </c>
    </row>
    <row r="56" spans="1:7" s="55" customFormat="1" ht="32.25" customHeight="1">
      <c r="A56" s="245" t="s">
        <v>326</v>
      </c>
      <c r="B56" s="252" t="s">
        <v>205</v>
      </c>
      <c r="C56" s="271">
        <v>969</v>
      </c>
      <c r="D56" s="248">
        <v>401</v>
      </c>
      <c r="E56" s="249" t="s">
        <v>275</v>
      </c>
      <c r="F56" s="249"/>
      <c r="G56" s="250">
        <f>G57</f>
        <v>0</v>
      </c>
    </row>
    <row r="57" spans="1:7" s="207" customFormat="1" ht="21.75" customHeight="1">
      <c r="A57" s="253" t="s">
        <v>327</v>
      </c>
      <c r="B57" s="254" t="s">
        <v>195</v>
      </c>
      <c r="C57" s="272">
        <v>969</v>
      </c>
      <c r="D57" s="256">
        <v>401</v>
      </c>
      <c r="E57" s="257" t="s">
        <v>275</v>
      </c>
      <c r="F57" s="257" t="s">
        <v>196</v>
      </c>
      <c r="G57" s="258">
        <v>0</v>
      </c>
    </row>
    <row r="58" spans="1:7" s="207" customFormat="1" ht="18" customHeight="1">
      <c r="A58" s="214" t="s">
        <v>328</v>
      </c>
      <c r="B58" s="239" t="s">
        <v>206</v>
      </c>
      <c r="C58" s="227">
        <v>969</v>
      </c>
      <c r="D58" s="223">
        <v>500</v>
      </c>
      <c r="E58" s="165"/>
      <c r="F58" s="165"/>
      <c r="G58" s="216">
        <f>G59</f>
        <v>61308.399999999994</v>
      </c>
    </row>
    <row r="59" spans="1:7" ht="17.25" customHeight="1">
      <c r="A59" s="217" t="s">
        <v>329</v>
      </c>
      <c r="B59" s="225" t="s">
        <v>31</v>
      </c>
      <c r="C59" s="218">
        <v>969</v>
      </c>
      <c r="D59" s="137">
        <v>503</v>
      </c>
      <c r="E59" s="138"/>
      <c r="F59" s="138"/>
      <c r="G59" s="220">
        <f>G60+G62+G64+G74+G76+G78+G80+G82+G66+G68+G70+G72</f>
        <v>61308.399999999994</v>
      </c>
    </row>
    <row r="60" spans="1:7" s="65" customFormat="1" ht="33.75" customHeight="1">
      <c r="A60" s="276" t="s">
        <v>330</v>
      </c>
      <c r="B60" s="251" t="s">
        <v>207</v>
      </c>
      <c r="C60" s="271">
        <v>969</v>
      </c>
      <c r="D60" s="248">
        <v>503</v>
      </c>
      <c r="E60" s="249" t="s">
        <v>276</v>
      </c>
      <c r="F60" s="249"/>
      <c r="G60" s="250">
        <f>G61</f>
        <v>26652.5</v>
      </c>
    </row>
    <row r="61" spans="1:7" ht="21" customHeight="1">
      <c r="A61" s="277" t="s">
        <v>331</v>
      </c>
      <c r="B61" s="254" t="s">
        <v>403</v>
      </c>
      <c r="C61" s="272">
        <v>969</v>
      </c>
      <c r="D61" s="256">
        <v>503</v>
      </c>
      <c r="E61" s="257" t="s">
        <v>276</v>
      </c>
      <c r="F61" s="257" t="s">
        <v>193</v>
      </c>
      <c r="G61" s="258">
        <v>26652.5</v>
      </c>
    </row>
    <row r="62" spans="1:7" s="65" customFormat="1" ht="18" customHeight="1">
      <c r="A62" s="276" t="s">
        <v>332</v>
      </c>
      <c r="B62" s="278" t="s">
        <v>208</v>
      </c>
      <c r="C62" s="271">
        <v>969</v>
      </c>
      <c r="D62" s="248">
        <v>503</v>
      </c>
      <c r="E62" s="249" t="s">
        <v>277</v>
      </c>
      <c r="F62" s="249"/>
      <c r="G62" s="250">
        <f>G63</f>
        <v>9304.6</v>
      </c>
    </row>
    <row r="63" spans="1:7" ht="20.25" customHeight="1">
      <c r="A63" s="277" t="s">
        <v>333</v>
      </c>
      <c r="B63" s="254" t="s">
        <v>403</v>
      </c>
      <c r="C63" s="272">
        <v>969</v>
      </c>
      <c r="D63" s="256">
        <v>503</v>
      </c>
      <c r="E63" s="257" t="s">
        <v>277</v>
      </c>
      <c r="F63" s="257" t="s">
        <v>193</v>
      </c>
      <c r="G63" s="258">
        <v>9304.6</v>
      </c>
    </row>
    <row r="64" spans="1:7" s="65" customFormat="1" ht="34.5" customHeight="1">
      <c r="A64" s="276" t="s">
        <v>334</v>
      </c>
      <c r="B64" s="251" t="s">
        <v>209</v>
      </c>
      <c r="C64" s="271">
        <v>969</v>
      </c>
      <c r="D64" s="248">
        <v>503</v>
      </c>
      <c r="E64" s="249" t="s">
        <v>278</v>
      </c>
      <c r="F64" s="249"/>
      <c r="G64" s="250">
        <f>G65</f>
        <v>2045.2</v>
      </c>
    </row>
    <row r="65" spans="1:7" ht="20.25" customHeight="1">
      <c r="A65" s="277" t="s">
        <v>335</v>
      </c>
      <c r="B65" s="254" t="s">
        <v>403</v>
      </c>
      <c r="C65" s="272">
        <v>969</v>
      </c>
      <c r="D65" s="256">
        <v>503</v>
      </c>
      <c r="E65" s="257" t="s">
        <v>278</v>
      </c>
      <c r="F65" s="257" t="s">
        <v>193</v>
      </c>
      <c r="G65" s="258">
        <v>2045.2</v>
      </c>
    </row>
    <row r="66" spans="1:7" s="65" customFormat="1" ht="20.25" customHeight="1">
      <c r="A66" s="276" t="s">
        <v>336</v>
      </c>
      <c r="B66" s="252" t="s">
        <v>216</v>
      </c>
      <c r="C66" s="271">
        <v>969</v>
      </c>
      <c r="D66" s="248">
        <v>503</v>
      </c>
      <c r="E66" s="249" t="s">
        <v>279</v>
      </c>
      <c r="F66" s="249"/>
      <c r="G66" s="250">
        <f>G67</f>
        <v>2237.1</v>
      </c>
    </row>
    <row r="67" spans="1:7" ht="21" customHeight="1">
      <c r="A67" s="277" t="s">
        <v>337</v>
      </c>
      <c r="B67" s="254" t="s">
        <v>403</v>
      </c>
      <c r="C67" s="272">
        <v>969</v>
      </c>
      <c r="D67" s="256">
        <v>503</v>
      </c>
      <c r="E67" s="257" t="s">
        <v>279</v>
      </c>
      <c r="F67" s="257" t="s">
        <v>193</v>
      </c>
      <c r="G67" s="258">
        <v>2237.1</v>
      </c>
    </row>
    <row r="68" spans="1:7" s="65" customFormat="1" ht="48.75" customHeight="1">
      <c r="A68" s="276" t="s">
        <v>338</v>
      </c>
      <c r="B68" s="251" t="s">
        <v>242</v>
      </c>
      <c r="C68" s="271">
        <v>969</v>
      </c>
      <c r="D68" s="248">
        <v>503</v>
      </c>
      <c r="E68" s="249" t="s">
        <v>280</v>
      </c>
      <c r="F68" s="249"/>
      <c r="G68" s="250">
        <f>G69</f>
        <v>241.9</v>
      </c>
    </row>
    <row r="69" spans="1:7" ht="21.75" customHeight="1">
      <c r="A69" s="277" t="s">
        <v>339</v>
      </c>
      <c r="B69" s="254" t="s">
        <v>403</v>
      </c>
      <c r="C69" s="272">
        <v>969</v>
      </c>
      <c r="D69" s="256">
        <v>503</v>
      </c>
      <c r="E69" s="257" t="s">
        <v>280</v>
      </c>
      <c r="F69" s="257" t="s">
        <v>193</v>
      </c>
      <c r="G69" s="258">
        <v>241.9</v>
      </c>
    </row>
    <row r="70" spans="1:7" s="65" customFormat="1" ht="19.5" customHeight="1">
      <c r="A70" s="276" t="s">
        <v>340</v>
      </c>
      <c r="B70" s="252" t="s">
        <v>215</v>
      </c>
      <c r="C70" s="271">
        <v>969</v>
      </c>
      <c r="D70" s="248">
        <v>503</v>
      </c>
      <c r="E70" s="249" t="s">
        <v>281</v>
      </c>
      <c r="F70" s="249"/>
      <c r="G70" s="250">
        <f>G71</f>
        <v>2707.7</v>
      </c>
    </row>
    <row r="71" spans="1:7" ht="24" customHeight="1">
      <c r="A71" s="277" t="s">
        <v>341</v>
      </c>
      <c r="B71" s="254" t="s">
        <v>403</v>
      </c>
      <c r="C71" s="272">
        <v>969</v>
      </c>
      <c r="D71" s="256">
        <v>503</v>
      </c>
      <c r="E71" s="257" t="s">
        <v>281</v>
      </c>
      <c r="F71" s="257" t="s">
        <v>193</v>
      </c>
      <c r="G71" s="258">
        <v>2707.7</v>
      </c>
    </row>
    <row r="72" spans="1:7" s="65" customFormat="1" ht="36.75" customHeight="1">
      <c r="A72" s="276"/>
      <c r="B72" s="252" t="s">
        <v>399</v>
      </c>
      <c r="C72" s="271">
        <v>969</v>
      </c>
      <c r="D72" s="248">
        <v>503</v>
      </c>
      <c r="E72" s="249" t="s">
        <v>400</v>
      </c>
      <c r="F72" s="249"/>
      <c r="G72" s="250">
        <f>G73</f>
        <v>700</v>
      </c>
    </row>
    <row r="73" spans="1:7" ht="24" customHeight="1">
      <c r="A73" s="277"/>
      <c r="B73" s="254" t="s">
        <v>121</v>
      </c>
      <c r="C73" s="272">
        <v>969</v>
      </c>
      <c r="D73" s="256">
        <v>503</v>
      </c>
      <c r="E73" s="257" t="s">
        <v>400</v>
      </c>
      <c r="F73" s="257" t="s">
        <v>193</v>
      </c>
      <c r="G73" s="258">
        <v>700</v>
      </c>
    </row>
    <row r="74" spans="1:7" s="65" customFormat="1" ht="31.5" customHeight="1">
      <c r="A74" s="276" t="s">
        <v>342</v>
      </c>
      <c r="B74" s="252" t="s">
        <v>210</v>
      </c>
      <c r="C74" s="271">
        <v>969</v>
      </c>
      <c r="D74" s="248">
        <v>503</v>
      </c>
      <c r="E74" s="249" t="s">
        <v>282</v>
      </c>
      <c r="F74" s="249"/>
      <c r="G74" s="250">
        <f>G75</f>
        <v>15211.4</v>
      </c>
    </row>
    <row r="75" spans="1:7" ht="21" customHeight="1">
      <c r="A75" s="277" t="s">
        <v>343</v>
      </c>
      <c r="B75" s="254" t="s">
        <v>403</v>
      </c>
      <c r="C75" s="272">
        <v>969</v>
      </c>
      <c r="D75" s="256">
        <v>503</v>
      </c>
      <c r="E75" s="257" t="s">
        <v>282</v>
      </c>
      <c r="F75" s="257" t="s">
        <v>193</v>
      </c>
      <c r="G75" s="258">
        <v>15211.4</v>
      </c>
    </row>
    <row r="76" spans="1:7" s="65" customFormat="1" ht="31.5" customHeight="1">
      <c r="A76" s="276" t="s">
        <v>344</v>
      </c>
      <c r="B76" s="252" t="s">
        <v>211</v>
      </c>
      <c r="C76" s="271">
        <v>969</v>
      </c>
      <c r="D76" s="248">
        <v>503</v>
      </c>
      <c r="E76" s="249" t="s">
        <v>283</v>
      </c>
      <c r="F76" s="249"/>
      <c r="G76" s="250">
        <f>G77</f>
        <v>100</v>
      </c>
    </row>
    <row r="77" spans="1:7" ht="20.25" customHeight="1">
      <c r="A77" s="277" t="s">
        <v>345</v>
      </c>
      <c r="B77" s="254" t="s">
        <v>403</v>
      </c>
      <c r="C77" s="272">
        <v>969</v>
      </c>
      <c r="D77" s="256">
        <v>503</v>
      </c>
      <c r="E77" s="257" t="s">
        <v>283</v>
      </c>
      <c r="F77" s="257" t="s">
        <v>193</v>
      </c>
      <c r="G77" s="258">
        <v>100</v>
      </c>
    </row>
    <row r="78" spans="1:7" s="65" customFormat="1" ht="20.25" customHeight="1">
      <c r="A78" s="276" t="s">
        <v>346</v>
      </c>
      <c r="B78" s="252" t="s">
        <v>212</v>
      </c>
      <c r="C78" s="271">
        <v>969</v>
      </c>
      <c r="D78" s="248">
        <v>503</v>
      </c>
      <c r="E78" s="249" t="s">
        <v>284</v>
      </c>
      <c r="F78" s="249"/>
      <c r="G78" s="250">
        <f>G79</f>
        <v>1768</v>
      </c>
    </row>
    <row r="79" spans="1:7" ht="22.5" customHeight="1">
      <c r="A79" s="277" t="s">
        <v>347</v>
      </c>
      <c r="B79" s="254" t="s">
        <v>403</v>
      </c>
      <c r="C79" s="272">
        <v>969</v>
      </c>
      <c r="D79" s="256">
        <v>503</v>
      </c>
      <c r="E79" s="257" t="s">
        <v>284</v>
      </c>
      <c r="F79" s="257" t="s">
        <v>193</v>
      </c>
      <c r="G79" s="258">
        <v>1768</v>
      </c>
    </row>
    <row r="80" spans="1:7" s="65" customFormat="1" ht="19.5" customHeight="1">
      <c r="A80" s="276" t="s">
        <v>348</v>
      </c>
      <c r="B80" s="252" t="s">
        <v>213</v>
      </c>
      <c r="C80" s="271">
        <v>969</v>
      </c>
      <c r="D80" s="248">
        <v>503</v>
      </c>
      <c r="E80" s="249" t="s">
        <v>285</v>
      </c>
      <c r="F80" s="249"/>
      <c r="G80" s="292">
        <f>G81</f>
        <v>240</v>
      </c>
    </row>
    <row r="81" spans="1:7" ht="18.75" customHeight="1">
      <c r="A81" s="277" t="s">
        <v>349</v>
      </c>
      <c r="B81" s="254" t="s">
        <v>403</v>
      </c>
      <c r="C81" s="272">
        <v>969</v>
      </c>
      <c r="D81" s="256">
        <v>503</v>
      </c>
      <c r="E81" s="257" t="s">
        <v>285</v>
      </c>
      <c r="F81" s="257" t="s">
        <v>193</v>
      </c>
      <c r="G81" s="258">
        <v>240</v>
      </c>
    </row>
    <row r="82" spans="1:7" s="65" customFormat="1" ht="19.5" customHeight="1">
      <c r="A82" s="276" t="s">
        <v>350</v>
      </c>
      <c r="B82" s="252" t="s">
        <v>214</v>
      </c>
      <c r="C82" s="271">
        <v>969</v>
      </c>
      <c r="D82" s="248">
        <v>503</v>
      </c>
      <c r="E82" s="249" t="s">
        <v>286</v>
      </c>
      <c r="F82" s="249"/>
      <c r="G82" s="250">
        <f>G83</f>
        <v>100</v>
      </c>
    </row>
    <row r="83" spans="1:7" ht="19.5" customHeight="1">
      <c r="A83" s="277" t="s">
        <v>351</v>
      </c>
      <c r="B83" s="254" t="s">
        <v>403</v>
      </c>
      <c r="C83" s="272">
        <v>969</v>
      </c>
      <c r="D83" s="256">
        <v>503</v>
      </c>
      <c r="E83" s="257" t="s">
        <v>286</v>
      </c>
      <c r="F83" s="257" t="s">
        <v>193</v>
      </c>
      <c r="G83" s="258">
        <v>100</v>
      </c>
    </row>
    <row r="84" spans="1:7" s="55" customFormat="1" ht="15.75" customHeight="1">
      <c r="A84" s="214" t="s">
        <v>352</v>
      </c>
      <c r="B84" s="239" t="s">
        <v>217</v>
      </c>
      <c r="C84" s="227">
        <v>969</v>
      </c>
      <c r="D84" s="223">
        <v>700</v>
      </c>
      <c r="E84" s="165"/>
      <c r="F84" s="165"/>
      <c r="G84" s="216">
        <f>G85+G88</f>
        <v>1234.5</v>
      </c>
    </row>
    <row r="85" spans="1:7" s="207" customFormat="1" ht="19.5" customHeight="1">
      <c r="A85" s="279" t="s">
        <v>353</v>
      </c>
      <c r="B85" s="254" t="s">
        <v>218</v>
      </c>
      <c r="C85" s="272">
        <v>969</v>
      </c>
      <c r="D85" s="256">
        <v>705</v>
      </c>
      <c r="E85" s="257"/>
      <c r="F85" s="257"/>
      <c r="G85" s="258">
        <f>G86</f>
        <v>162</v>
      </c>
    </row>
    <row r="86" spans="1:7" s="55" customFormat="1" ht="46.5" customHeight="1">
      <c r="A86" s="245" t="s">
        <v>354</v>
      </c>
      <c r="B86" s="282" t="s">
        <v>219</v>
      </c>
      <c r="C86" s="271">
        <v>969</v>
      </c>
      <c r="D86" s="248">
        <v>705</v>
      </c>
      <c r="E86" s="283" t="s">
        <v>287</v>
      </c>
      <c r="F86" s="249"/>
      <c r="G86" s="250">
        <f>G87</f>
        <v>162</v>
      </c>
    </row>
    <row r="87" spans="1:7" s="207" customFormat="1" ht="21" customHeight="1">
      <c r="A87" s="253" t="s">
        <v>355</v>
      </c>
      <c r="B87" s="254" t="s">
        <v>403</v>
      </c>
      <c r="C87" s="272">
        <v>969</v>
      </c>
      <c r="D87" s="256">
        <v>705</v>
      </c>
      <c r="E87" s="281" t="s">
        <v>287</v>
      </c>
      <c r="F87" s="257" t="s">
        <v>193</v>
      </c>
      <c r="G87" s="258">
        <v>162</v>
      </c>
    </row>
    <row r="88" spans="1:7" s="65" customFormat="1" ht="18" customHeight="1">
      <c r="A88" s="245" t="s">
        <v>356</v>
      </c>
      <c r="B88" s="252" t="s">
        <v>39</v>
      </c>
      <c r="C88" s="271">
        <v>969</v>
      </c>
      <c r="D88" s="248">
        <v>707</v>
      </c>
      <c r="E88" s="249"/>
      <c r="F88" s="249"/>
      <c r="G88" s="250">
        <f>G89+G97+G91+G93+G95</f>
        <v>1072.5</v>
      </c>
    </row>
    <row r="89" spans="1:7" s="65" customFormat="1" ht="31.5" customHeight="1">
      <c r="A89" s="245" t="s">
        <v>357</v>
      </c>
      <c r="B89" s="252" t="s">
        <v>241</v>
      </c>
      <c r="C89" s="271">
        <v>969</v>
      </c>
      <c r="D89" s="248">
        <v>707</v>
      </c>
      <c r="E89" s="249" t="s">
        <v>288</v>
      </c>
      <c r="F89" s="249"/>
      <c r="G89" s="250">
        <f>G90</f>
        <v>506.5</v>
      </c>
    </row>
    <row r="90" spans="1:7" ht="16.5" customHeight="1">
      <c r="A90" s="253" t="s">
        <v>358</v>
      </c>
      <c r="B90" s="254" t="s">
        <v>403</v>
      </c>
      <c r="C90" s="272">
        <v>969</v>
      </c>
      <c r="D90" s="256">
        <v>707</v>
      </c>
      <c r="E90" s="257" t="s">
        <v>288</v>
      </c>
      <c r="F90" s="257" t="s">
        <v>193</v>
      </c>
      <c r="G90" s="258">
        <v>506.5</v>
      </c>
    </row>
    <row r="91" spans="1:7" s="65" customFormat="1" ht="33" customHeight="1">
      <c r="A91" s="245" t="s">
        <v>360</v>
      </c>
      <c r="B91" s="252" t="s">
        <v>290</v>
      </c>
      <c r="C91" s="271">
        <v>969</v>
      </c>
      <c r="D91" s="248">
        <v>707</v>
      </c>
      <c r="E91" s="249" t="s">
        <v>289</v>
      </c>
      <c r="F91" s="249"/>
      <c r="G91" s="250">
        <f>G92</f>
        <v>216</v>
      </c>
    </row>
    <row r="92" spans="1:7" ht="21" customHeight="1">
      <c r="A92" s="253" t="s">
        <v>361</v>
      </c>
      <c r="B92" s="254" t="s">
        <v>403</v>
      </c>
      <c r="C92" s="272">
        <v>969</v>
      </c>
      <c r="D92" s="256">
        <v>707</v>
      </c>
      <c r="E92" s="257" t="s">
        <v>289</v>
      </c>
      <c r="F92" s="257" t="s">
        <v>193</v>
      </c>
      <c r="G92" s="258">
        <v>216</v>
      </c>
    </row>
    <row r="93" spans="1:7" s="65" customFormat="1" ht="33" customHeight="1">
      <c r="A93" s="245" t="s">
        <v>362</v>
      </c>
      <c r="B93" s="252" t="s">
        <v>272</v>
      </c>
      <c r="C93" s="271">
        <v>969</v>
      </c>
      <c r="D93" s="248">
        <v>707</v>
      </c>
      <c r="E93" s="249" t="s">
        <v>273</v>
      </c>
      <c r="F93" s="249"/>
      <c r="G93" s="250">
        <f>G94</f>
        <v>100</v>
      </c>
    </row>
    <row r="94" spans="1:7" ht="21.75" customHeight="1">
      <c r="A94" s="253" t="s">
        <v>363</v>
      </c>
      <c r="B94" s="254" t="s">
        <v>403</v>
      </c>
      <c r="C94" s="272">
        <v>969</v>
      </c>
      <c r="D94" s="256">
        <v>707</v>
      </c>
      <c r="E94" s="257" t="s">
        <v>273</v>
      </c>
      <c r="F94" s="257" t="s">
        <v>193</v>
      </c>
      <c r="G94" s="258">
        <v>100</v>
      </c>
    </row>
    <row r="95" spans="1:7" s="65" customFormat="1" ht="33" customHeight="1">
      <c r="A95" s="245" t="s">
        <v>362</v>
      </c>
      <c r="B95" s="252" t="s">
        <v>401</v>
      </c>
      <c r="C95" s="271">
        <v>969</v>
      </c>
      <c r="D95" s="248">
        <v>707</v>
      </c>
      <c r="E95" s="249" t="s">
        <v>294</v>
      </c>
      <c r="F95" s="249"/>
      <c r="G95" s="250">
        <f>G96</f>
        <v>150</v>
      </c>
    </row>
    <row r="96" spans="1:7" ht="21.75" customHeight="1">
      <c r="A96" s="253" t="s">
        <v>363</v>
      </c>
      <c r="B96" s="254" t="s">
        <v>403</v>
      </c>
      <c r="C96" s="272">
        <v>969</v>
      </c>
      <c r="D96" s="256">
        <v>707</v>
      </c>
      <c r="E96" s="257" t="s">
        <v>294</v>
      </c>
      <c r="F96" s="257" t="s">
        <v>193</v>
      </c>
      <c r="G96" s="258">
        <v>150</v>
      </c>
    </row>
    <row r="97" spans="1:7" s="65" customFormat="1" ht="48.75" customHeight="1">
      <c r="A97" s="245" t="s">
        <v>364</v>
      </c>
      <c r="B97" s="252" t="s">
        <v>291</v>
      </c>
      <c r="C97" s="271">
        <v>969</v>
      </c>
      <c r="D97" s="248">
        <v>707</v>
      </c>
      <c r="E97" s="249" t="s">
        <v>292</v>
      </c>
      <c r="F97" s="249"/>
      <c r="G97" s="250">
        <f>G98</f>
        <v>100</v>
      </c>
    </row>
    <row r="98" spans="1:7" ht="21" customHeight="1">
      <c r="A98" s="253" t="s">
        <v>365</v>
      </c>
      <c r="B98" s="254" t="s">
        <v>403</v>
      </c>
      <c r="C98" s="272">
        <v>969</v>
      </c>
      <c r="D98" s="256">
        <v>707</v>
      </c>
      <c r="E98" s="257" t="s">
        <v>292</v>
      </c>
      <c r="F98" s="257" t="s">
        <v>193</v>
      </c>
      <c r="G98" s="258">
        <v>100</v>
      </c>
    </row>
    <row r="99" spans="1:7" ht="17.25" customHeight="1">
      <c r="A99" s="245" t="s">
        <v>366</v>
      </c>
      <c r="B99" s="252" t="s">
        <v>220</v>
      </c>
      <c r="C99" s="271">
        <v>969</v>
      </c>
      <c r="D99" s="248">
        <v>800</v>
      </c>
      <c r="E99" s="249"/>
      <c r="F99" s="249"/>
      <c r="G99" s="250">
        <f>G100</f>
        <v>4856.9</v>
      </c>
    </row>
    <row r="100" spans="1:7" s="65" customFormat="1" ht="15.75">
      <c r="A100" s="245" t="s">
        <v>367</v>
      </c>
      <c r="B100" s="252" t="s">
        <v>221</v>
      </c>
      <c r="C100" s="271">
        <v>969</v>
      </c>
      <c r="D100" s="248">
        <v>801</v>
      </c>
      <c r="E100" s="249"/>
      <c r="F100" s="249"/>
      <c r="G100" s="250">
        <f>G101+G104+G106</f>
        <v>4856.9</v>
      </c>
    </row>
    <row r="101" spans="1:7" s="65" customFormat="1" ht="30" customHeight="1">
      <c r="A101" s="245" t="s">
        <v>368</v>
      </c>
      <c r="B101" s="252" t="s">
        <v>240</v>
      </c>
      <c r="C101" s="271">
        <v>969</v>
      </c>
      <c r="D101" s="248">
        <v>801</v>
      </c>
      <c r="E101" s="249" t="s">
        <v>293</v>
      </c>
      <c r="F101" s="249"/>
      <c r="G101" s="250">
        <f>G102</f>
        <v>3890.4</v>
      </c>
    </row>
    <row r="102" spans="1:7" ht="18" customHeight="1">
      <c r="A102" s="253" t="s">
        <v>369</v>
      </c>
      <c r="B102" s="254" t="s">
        <v>403</v>
      </c>
      <c r="C102" s="272">
        <v>969</v>
      </c>
      <c r="D102" s="256">
        <v>801</v>
      </c>
      <c r="E102" s="257" t="s">
        <v>293</v>
      </c>
      <c r="F102" s="257" t="s">
        <v>193</v>
      </c>
      <c r="G102" s="258">
        <v>3890.4</v>
      </c>
    </row>
    <row r="103" spans="1:7" s="65" customFormat="1" ht="18" customHeight="1">
      <c r="A103" s="245" t="s">
        <v>370</v>
      </c>
      <c r="B103" s="245" t="s">
        <v>222</v>
      </c>
      <c r="C103" s="271">
        <v>969</v>
      </c>
      <c r="D103" s="248">
        <v>804</v>
      </c>
      <c r="E103" s="249"/>
      <c r="F103" s="249"/>
      <c r="G103" s="250">
        <f>G104+G106</f>
        <v>966.5</v>
      </c>
    </row>
    <row r="104" spans="1:7" s="51" customFormat="1" ht="30" customHeight="1">
      <c r="A104" s="245" t="s">
        <v>371</v>
      </c>
      <c r="B104" s="252" t="s">
        <v>296</v>
      </c>
      <c r="C104" s="271">
        <v>969</v>
      </c>
      <c r="D104" s="248">
        <v>804</v>
      </c>
      <c r="E104" s="249" t="s">
        <v>294</v>
      </c>
      <c r="F104" s="249"/>
      <c r="G104" s="250">
        <f>G105</f>
        <v>150</v>
      </c>
    </row>
    <row r="105" spans="1:7" s="219" customFormat="1" ht="21" customHeight="1">
      <c r="A105" s="253" t="s">
        <v>372</v>
      </c>
      <c r="B105" s="254" t="s">
        <v>403</v>
      </c>
      <c r="C105" s="272">
        <v>969</v>
      </c>
      <c r="D105" s="256">
        <v>804</v>
      </c>
      <c r="E105" s="257" t="s">
        <v>294</v>
      </c>
      <c r="F105" s="257" t="s">
        <v>193</v>
      </c>
      <c r="G105" s="258">
        <v>150</v>
      </c>
    </row>
    <row r="106" spans="1:7" s="65" customFormat="1" ht="33.75" customHeight="1">
      <c r="A106" s="245" t="s">
        <v>359</v>
      </c>
      <c r="B106" s="252" t="s">
        <v>297</v>
      </c>
      <c r="C106" s="271">
        <v>969</v>
      </c>
      <c r="D106" s="248">
        <v>804</v>
      </c>
      <c r="E106" s="249" t="s">
        <v>295</v>
      </c>
      <c r="F106" s="249"/>
      <c r="G106" s="250">
        <f>G107</f>
        <v>816.5</v>
      </c>
    </row>
    <row r="107" spans="1:7" ht="18" customHeight="1">
      <c r="A107" s="253" t="s">
        <v>373</v>
      </c>
      <c r="B107" s="254" t="s">
        <v>403</v>
      </c>
      <c r="C107" s="272">
        <v>969</v>
      </c>
      <c r="D107" s="256">
        <v>804</v>
      </c>
      <c r="E107" s="257" t="s">
        <v>295</v>
      </c>
      <c r="F107" s="257" t="s">
        <v>193</v>
      </c>
      <c r="G107" s="258">
        <v>816.5</v>
      </c>
    </row>
    <row r="108" spans="1:7" ht="17.25" customHeight="1">
      <c r="A108" s="214" t="s">
        <v>374</v>
      </c>
      <c r="B108" s="239" t="s">
        <v>223</v>
      </c>
      <c r="C108" s="222">
        <v>969</v>
      </c>
      <c r="D108" s="223">
        <v>1000</v>
      </c>
      <c r="E108" s="165"/>
      <c r="F108" s="165"/>
      <c r="G108" s="216">
        <f>G109+G112</f>
        <v>18480.5</v>
      </c>
    </row>
    <row r="109" spans="1:7" s="219" customFormat="1" ht="17.25" customHeight="1">
      <c r="A109" s="253" t="s">
        <v>375</v>
      </c>
      <c r="B109" s="254" t="s">
        <v>233</v>
      </c>
      <c r="C109" s="255">
        <v>969</v>
      </c>
      <c r="D109" s="256">
        <v>1003</v>
      </c>
      <c r="E109" s="257"/>
      <c r="F109" s="257"/>
      <c r="G109" s="258">
        <f>G110</f>
        <v>0</v>
      </c>
    </row>
    <row r="110" spans="1:7" s="65" customFormat="1" ht="35.25" customHeight="1">
      <c r="A110" s="245" t="s">
        <v>376</v>
      </c>
      <c r="B110" s="252" t="s">
        <v>234</v>
      </c>
      <c r="C110" s="247">
        <v>969</v>
      </c>
      <c r="D110" s="248">
        <v>1003</v>
      </c>
      <c r="E110" s="249" t="s">
        <v>298</v>
      </c>
      <c r="F110" s="249"/>
      <c r="G110" s="250">
        <f>G111</f>
        <v>0</v>
      </c>
    </row>
    <row r="111" spans="1:7" ht="17.25" customHeight="1">
      <c r="A111" s="253" t="s">
        <v>377</v>
      </c>
      <c r="B111" s="254" t="s">
        <v>225</v>
      </c>
      <c r="C111" s="255">
        <v>969</v>
      </c>
      <c r="D111" s="256">
        <v>1003</v>
      </c>
      <c r="E111" s="257" t="s">
        <v>298</v>
      </c>
      <c r="F111" s="257" t="s">
        <v>226</v>
      </c>
      <c r="G111" s="258">
        <v>0</v>
      </c>
    </row>
    <row r="112" spans="1:7" s="65" customFormat="1" ht="18.75" customHeight="1">
      <c r="A112" s="276" t="s">
        <v>378</v>
      </c>
      <c r="B112" s="252" t="s">
        <v>224</v>
      </c>
      <c r="C112" s="247">
        <v>969</v>
      </c>
      <c r="D112" s="248">
        <v>1004</v>
      </c>
      <c r="E112" s="249"/>
      <c r="F112" s="249"/>
      <c r="G112" s="250">
        <f>G113+G116+G119+G121</f>
        <v>18480.5</v>
      </c>
    </row>
    <row r="113" spans="1:7" s="65" customFormat="1" ht="31.5">
      <c r="A113" s="245" t="s">
        <v>379</v>
      </c>
      <c r="B113" s="252" t="s">
        <v>299</v>
      </c>
      <c r="C113" s="247">
        <v>969</v>
      </c>
      <c r="D113" s="248">
        <v>1004</v>
      </c>
      <c r="E113" s="249" t="s">
        <v>300</v>
      </c>
      <c r="F113" s="249"/>
      <c r="G113" s="250">
        <f>G114+G115</f>
        <v>1767.2</v>
      </c>
    </row>
    <row r="114" spans="1:7" ht="47.25">
      <c r="A114" s="253" t="s">
        <v>380</v>
      </c>
      <c r="B114" s="254" t="s">
        <v>178</v>
      </c>
      <c r="C114" s="255">
        <v>969</v>
      </c>
      <c r="D114" s="256">
        <v>1004</v>
      </c>
      <c r="E114" s="257" t="s">
        <v>300</v>
      </c>
      <c r="F114" s="257" t="s">
        <v>179</v>
      </c>
      <c r="G114" s="258">
        <v>138.8</v>
      </c>
    </row>
    <row r="115" spans="1:7" ht="17.25" customHeight="1">
      <c r="A115" s="253" t="s">
        <v>381</v>
      </c>
      <c r="B115" s="254" t="s">
        <v>403</v>
      </c>
      <c r="C115" s="255">
        <v>969</v>
      </c>
      <c r="D115" s="256">
        <v>1004</v>
      </c>
      <c r="E115" s="257" t="s">
        <v>300</v>
      </c>
      <c r="F115" s="257" t="s">
        <v>193</v>
      </c>
      <c r="G115" s="258">
        <v>1628.4</v>
      </c>
    </row>
    <row r="116" spans="1:7" s="65" customFormat="1" ht="51" customHeight="1">
      <c r="A116" s="245" t="s">
        <v>382</v>
      </c>
      <c r="B116" s="252" t="s">
        <v>301</v>
      </c>
      <c r="C116" s="247">
        <v>969</v>
      </c>
      <c r="D116" s="248">
        <v>1004</v>
      </c>
      <c r="E116" s="249" t="s">
        <v>302</v>
      </c>
      <c r="F116" s="249"/>
      <c r="G116" s="250">
        <f>SUM(G117:G118)</f>
        <v>3724</v>
      </c>
    </row>
    <row r="117" spans="1:7" ht="49.5" customHeight="1">
      <c r="A117" s="253" t="s">
        <v>383</v>
      </c>
      <c r="B117" s="254" t="s">
        <v>178</v>
      </c>
      <c r="C117" s="255">
        <v>969</v>
      </c>
      <c r="D117" s="256">
        <v>1004</v>
      </c>
      <c r="E117" s="257" t="s">
        <v>302</v>
      </c>
      <c r="F117" s="257" t="s">
        <v>179</v>
      </c>
      <c r="G117" s="258">
        <v>3469</v>
      </c>
    </row>
    <row r="118" spans="1:7" ht="19.5" customHeight="1">
      <c r="A118" s="253" t="s">
        <v>384</v>
      </c>
      <c r="B118" s="254" t="s">
        <v>403</v>
      </c>
      <c r="C118" s="255">
        <v>969</v>
      </c>
      <c r="D118" s="256">
        <v>1004</v>
      </c>
      <c r="E118" s="257" t="s">
        <v>302</v>
      </c>
      <c r="F118" s="257" t="s">
        <v>193</v>
      </c>
      <c r="G118" s="258">
        <v>255</v>
      </c>
    </row>
    <row r="119" spans="1:7" s="65" customFormat="1" ht="49.5" customHeight="1">
      <c r="A119" s="245" t="s">
        <v>385</v>
      </c>
      <c r="B119" s="252" t="s">
        <v>303</v>
      </c>
      <c r="C119" s="247">
        <v>969</v>
      </c>
      <c r="D119" s="248">
        <v>1004</v>
      </c>
      <c r="E119" s="249" t="s">
        <v>304</v>
      </c>
      <c r="F119" s="249"/>
      <c r="G119" s="250">
        <f>G120</f>
        <v>8681</v>
      </c>
    </row>
    <row r="120" spans="1:7" ht="18.75" customHeight="1">
      <c r="A120" s="253" t="s">
        <v>386</v>
      </c>
      <c r="B120" s="254" t="s">
        <v>225</v>
      </c>
      <c r="C120" s="255">
        <v>969</v>
      </c>
      <c r="D120" s="256">
        <v>1004</v>
      </c>
      <c r="E120" s="257" t="s">
        <v>304</v>
      </c>
      <c r="F120" s="257" t="s">
        <v>226</v>
      </c>
      <c r="G120" s="258">
        <v>8681</v>
      </c>
    </row>
    <row r="121" spans="1:7" s="65" customFormat="1" ht="30.75" customHeight="1">
      <c r="A121" s="288" t="s">
        <v>387</v>
      </c>
      <c r="B121" s="252" t="s">
        <v>305</v>
      </c>
      <c r="C121" s="289">
        <v>969</v>
      </c>
      <c r="D121" s="290">
        <v>1004</v>
      </c>
      <c r="E121" s="291" t="s">
        <v>306</v>
      </c>
      <c r="F121" s="291"/>
      <c r="G121" s="292">
        <f>G122</f>
        <v>4308.3</v>
      </c>
    </row>
    <row r="122" spans="1:7" ht="18.75" customHeight="1">
      <c r="A122" s="293" t="s">
        <v>388</v>
      </c>
      <c r="B122" s="254" t="s">
        <v>225</v>
      </c>
      <c r="C122" s="294">
        <v>969</v>
      </c>
      <c r="D122" s="295">
        <v>1004</v>
      </c>
      <c r="E122" s="296" t="s">
        <v>306</v>
      </c>
      <c r="F122" s="296" t="s">
        <v>226</v>
      </c>
      <c r="G122" s="297">
        <v>4308.3</v>
      </c>
    </row>
    <row r="123" spans="1:7" ht="19.5" customHeight="1">
      <c r="A123" s="245" t="s">
        <v>393</v>
      </c>
      <c r="B123" s="282" t="s">
        <v>227</v>
      </c>
      <c r="C123" s="271">
        <v>969</v>
      </c>
      <c r="D123" s="248">
        <v>1100</v>
      </c>
      <c r="E123" s="249"/>
      <c r="F123" s="249"/>
      <c r="G123" s="250">
        <f>G124</f>
        <v>771.7</v>
      </c>
    </row>
    <row r="124" spans="1:7" ht="15.75" customHeight="1">
      <c r="A124" s="277" t="s">
        <v>389</v>
      </c>
      <c r="B124" s="280" t="s">
        <v>228</v>
      </c>
      <c r="C124" s="272">
        <v>969</v>
      </c>
      <c r="D124" s="256">
        <v>1102</v>
      </c>
      <c r="E124" s="257" t="s">
        <v>254</v>
      </c>
      <c r="F124" s="257"/>
      <c r="G124" s="258">
        <f>G125</f>
        <v>771.7</v>
      </c>
    </row>
    <row r="125" spans="1:7" s="65" customFormat="1" ht="65.25" customHeight="1">
      <c r="A125" s="245" t="s">
        <v>390</v>
      </c>
      <c r="B125" s="252" t="s">
        <v>239</v>
      </c>
      <c r="C125" s="271">
        <v>969</v>
      </c>
      <c r="D125" s="248">
        <v>1102</v>
      </c>
      <c r="E125" s="249" t="s">
        <v>254</v>
      </c>
      <c r="F125" s="249"/>
      <c r="G125" s="250">
        <f>G126</f>
        <v>771.7</v>
      </c>
    </row>
    <row r="126" spans="1:7" ht="18.75" customHeight="1">
      <c r="A126" s="253" t="s">
        <v>391</v>
      </c>
      <c r="B126" s="254" t="s">
        <v>403</v>
      </c>
      <c r="C126" s="272">
        <v>969</v>
      </c>
      <c r="D126" s="256">
        <v>1102</v>
      </c>
      <c r="E126" s="257" t="s">
        <v>254</v>
      </c>
      <c r="F126" s="257" t="s">
        <v>193</v>
      </c>
      <c r="G126" s="258">
        <v>771.7</v>
      </c>
    </row>
    <row r="127" spans="1:7" ht="15.75" customHeight="1">
      <c r="A127" s="245" t="s">
        <v>392</v>
      </c>
      <c r="B127" s="252" t="s">
        <v>229</v>
      </c>
      <c r="C127" s="247">
        <v>969</v>
      </c>
      <c r="D127" s="248">
        <v>1200</v>
      </c>
      <c r="E127" s="249"/>
      <c r="F127" s="249"/>
      <c r="G127" s="250">
        <f>G128</f>
        <v>296.2</v>
      </c>
    </row>
    <row r="128" spans="1:7" ht="15" customHeight="1">
      <c r="A128" s="253" t="s">
        <v>394</v>
      </c>
      <c r="B128" s="280" t="s">
        <v>44</v>
      </c>
      <c r="C128" s="272">
        <v>969</v>
      </c>
      <c r="D128" s="256">
        <v>1202</v>
      </c>
      <c r="E128" s="257" t="s">
        <v>253</v>
      </c>
      <c r="F128" s="257"/>
      <c r="G128" s="258">
        <f>G129</f>
        <v>296.2</v>
      </c>
    </row>
    <row r="129" spans="1:7" ht="18" customHeight="1">
      <c r="A129" s="253" t="s">
        <v>395</v>
      </c>
      <c r="B129" s="254" t="s">
        <v>238</v>
      </c>
      <c r="C129" s="272">
        <v>969</v>
      </c>
      <c r="D129" s="256">
        <v>1202</v>
      </c>
      <c r="E129" s="257" t="s">
        <v>253</v>
      </c>
      <c r="F129" s="257"/>
      <c r="G129" s="258">
        <f>G130</f>
        <v>296.2</v>
      </c>
    </row>
    <row r="130" spans="1:7" ht="19.5" customHeight="1">
      <c r="A130" s="253" t="s">
        <v>396</v>
      </c>
      <c r="B130" s="254" t="s">
        <v>403</v>
      </c>
      <c r="C130" s="272">
        <v>969</v>
      </c>
      <c r="D130" s="256">
        <v>1202</v>
      </c>
      <c r="E130" s="257" t="s">
        <v>253</v>
      </c>
      <c r="F130" s="257" t="s">
        <v>193</v>
      </c>
      <c r="G130" s="258">
        <v>296.2</v>
      </c>
    </row>
    <row r="131" spans="1:7" ht="27" customHeight="1">
      <c r="A131" s="284"/>
      <c r="B131" s="298" t="s">
        <v>230</v>
      </c>
      <c r="C131" s="298"/>
      <c r="D131" s="285"/>
      <c r="E131" s="286"/>
      <c r="F131" s="286"/>
      <c r="G131" s="287">
        <f>G26+G50+G54+G58+G84+G99+G108+G123+G127+G12</f>
        <v>113540.99999999999</v>
      </c>
    </row>
    <row r="143" ht="18">
      <c r="B143" s="221"/>
    </row>
  </sheetData>
  <sheetProtection/>
  <mergeCells count="9">
    <mergeCell ref="E5:G5"/>
    <mergeCell ref="A9:A10"/>
    <mergeCell ref="B9:B10"/>
    <mergeCell ref="C9:C10"/>
    <mergeCell ref="D9:D10"/>
    <mergeCell ref="E9:E10"/>
    <mergeCell ref="F9:F10"/>
    <mergeCell ref="G9:G10"/>
    <mergeCell ref="E6:F6"/>
  </mergeCells>
  <printOptions horizontalCentered="1"/>
  <pageMargins left="0.31496062992125984" right="0.2755905511811024" top="0.3937007874015748" bottom="0.35433070866141736" header="0.1968503937007874" footer="0.2755905511811024"/>
  <pageSetup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49"/>
  <sheetViews>
    <sheetView zoomScale="75" zoomScaleNormal="75" zoomScalePageLayoutView="0" workbookViewId="0" topLeftCell="B1">
      <selection activeCell="B67" sqref="B67"/>
    </sheetView>
  </sheetViews>
  <sheetFormatPr defaultColWidth="9.140625" defaultRowHeight="12.75"/>
  <cols>
    <col min="1" max="1" width="10.140625" style="0" customWidth="1"/>
    <col min="2" max="2" width="99.8515625" style="0" customWidth="1"/>
    <col min="3" max="3" width="11.7109375" style="0" customWidth="1"/>
    <col min="4" max="4" width="14.8515625" style="0" customWidth="1"/>
    <col min="5" max="5" width="14.7109375" style="0" customWidth="1"/>
    <col min="6" max="6" width="10.8515625" style="0" customWidth="1"/>
    <col min="7" max="7" width="14.421875" style="0" customWidth="1"/>
  </cols>
  <sheetData>
    <row r="1" spans="2:7" ht="15.75">
      <c r="B1" s="55"/>
      <c r="C1" s="204"/>
      <c r="F1" s="205"/>
      <c r="G1" s="206" t="s">
        <v>161</v>
      </c>
    </row>
    <row r="2" spans="6:7" ht="18" customHeight="1">
      <c r="F2" s="207"/>
      <c r="G2" s="206" t="s">
        <v>162</v>
      </c>
    </row>
    <row r="3" spans="3:7" s="108" customFormat="1" ht="15.75">
      <c r="C3" s="208"/>
      <c r="E3" s="300"/>
      <c r="G3" s="206" t="s">
        <v>307</v>
      </c>
    </row>
    <row r="4" spans="3:8" s="108" customFormat="1" ht="15.75">
      <c r="C4" s="208"/>
      <c r="D4" s="301" t="s">
        <v>398</v>
      </c>
      <c r="E4" s="301"/>
      <c r="F4" s="301"/>
      <c r="G4" s="301"/>
      <c r="H4" s="301"/>
    </row>
    <row r="5" spans="3:7" s="108" customFormat="1" ht="15.75">
      <c r="C5" s="208"/>
      <c r="E5" s="588" t="s">
        <v>397</v>
      </c>
      <c r="F5" s="588"/>
      <c r="G5" s="588"/>
    </row>
    <row r="6" spans="1:8" s="108" customFormat="1" ht="15.75">
      <c r="A6" s="229"/>
      <c r="B6" s="230"/>
      <c r="C6" s="230"/>
      <c r="D6" s="229"/>
      <c r="E6" s="589" t="s">
        <v>402</v>
      </c>
      <c r="F6" s="589"/>
      <c r="G6" s="229"/>
      <c r="H6" s="210"/>
    </row>
    <row r="7" spans="1:8" s="108" customFormat="1" ht="15.75">
      <c r="A7" s="229"/>
      <c r="B7" s="55" t="s">
        <v>406</v>
      </c>
      <c r="C7" s="230"/>
      <c r="D7" s="229"/>
      <c r="E7" s="229"/>
      <c r="F7" s="229"/>
      <c r="G7" s="229"/>
      <c r="H7" s="210"/>
    </row>
    <row r="8" spans="1:7" ht="15">
      <c r="A8" s="229"/>
      <c r="B8" s="229"/>
      <c r="C8" s="229"/>
      <c r="D8" s="229"/>
      <c r="E8" s="229"/>
      <c r="F8" s="229"/>
      <c r="G8" s="231" t="s">
        <v>163</v>
      </c>
    </row>
    <row r="9" spans="1:7" ht="12.75" customHeight="1">
      <c r="A9" s="571" t="s">
        <v>164</v>
      </c>
      <c r="B9" s="573" t="s">
        <v>96</v>
      </c>
      <c r="C9" s="575" t="s">
        <v>165</v>
      </c>
      <c r="D9" s="569" t="s">
        <v>166</v>
      </c>
      <c r="E9" s="569" t="s">
        <v>167</v>
      </c>
      <c r="F9" s="569" t="s">
        <v>168</v>
      </c>
      <c r="G9" s="569" t="s">
        <v>169</v>
      </c>
    </row>
    <row r="10" spans="1:7" ht="12.75" customHeight="1">
      <c r="A10" s="572"/>
      <c r="B10" s="574"/>
      <c r="C10" s="576"/>
      <c r="D10" s="570"/>
      <c r="E10" s="570"/>
      <c r="F10" s="570"/>
      <c r="G10" s="570"/>
    </row>
    <row r="11" spans="1:7" ht="24" customHeight="1">
      <c r="A11" s="263"/>
      <c r="B11" s="266" t="s">
        <v>404</v>
      </c>
      <c r="C11" s="264"/>
      <c r="D11" s="265"/>
      <c r="E11" s="265"/>
      <c r="F11" s="265"/>
      <c r="G11" s="299">
        <f>G12</f>
        <v>4665.8</v>
      </c>
    </row>
    <row r="12" spans="1:7" ht="15.75">
      <c r="A12" s="245" t="s">
        <v>171</v>
      </c>
      <c r="B12" s="246" t="s">
        <v>172</v>
      </c>
      <c r="C12" s="247">
        <v>924</v>
      </c>
      <c r="D12" s="248">
        <v>100</v>
      </c>
      <c r="E12" s="249"/>
      <c r="F12" s="249"/>
      <c r="G12" s="250">
        <f>G13+G16</f>
        <v>4665.8</v>
      </c>
    </row>
    <row r="13" spans="1:7" ht="30.75" customHeight="1">
      <c r="A13" s="245" t="s">
        <v>173</v>
      </c>
      <c r="B13" s="251" t="s">
        <v>174</v>
      </c>
      <c r="C13" s="247">
        <v>924</v>
      </c>
      <c r="D13" s="248">
        <v>102</v>
      </c>
      <c r="E13" s="249"/>
      <c r="F13" s="249"/>
      <c r="G13" s="250">
        <f>G14</f>
        <v>1117.2</v>
      </c>
    </row>
    <row r="14" spans="1:7" s="65" customFormat="1" ht="18.75" customHeight="1">
      <c r="A14" s="245" t="s">
        <v>175</v>
      </c>
      <c r="B14" s="252" t="s">
        <v>176</v>
      </c>
      <c r="C14" s="247">
        <v>924</v>
      </c>
      <c r="D14" s="248">
        <v>102</v>
      </c>
      <c r="E14" s="249" t="s">
        <v>255</v>
      </c>
      <c r="F14" s="249"/>
      <c r="G14" s="250">
        <f>G15</f>
        <v>1117.2</v>
      </c>
    </row>
    <row r="15" spans="1:7" ht="51.75" customHeight="1">
      <c r="A15" s="253" t="s">
        <v>177</v>
      </c>
      <c r="B15" s="254" t="s">
        <v>178</v>
      </c>
      <c r="C15" s="255">
        <v>924</v>
      </c>
      <c r="D15" s="256">
        <v>102</v>
      </c>
      <c r="E15" s="257" t="s">
        <v>255</v>
      </c>
      <c r="F15" s="257" t="s">
        <v>179</v>
      </c>
      <c r="G15" s="258">
        <v>1117.2</v>
      </c>
    </row>
    <row r="16" spans="1:7" ht="33" customHeight="1">
      <c r="A16" s="245" t="s">
        <v>180</v>
      </c>
      <c r="B16" s="251" t="s">
        <v>181</v>
      </c>
      <c r="C16" s="247">
        <v>924</v>
      </c>
      <c r="D16" s="248">
        <v>103</v>
      </c>
      <c r="E16" s="249"/>
      <c r="F16" s="249"/>
      <c r="G16" s="250">
        <f>G17+G19+G21</f>
        <v>3548.6000000000004</v>
      </c>
    </row>
    <row r="17" spans="1:7" s="65" customFormat="1" ht="17.25" customHeight="1">
      <c r="A17" s="245" t="s">
        <v>182</v>
      </c>
      <c r="B17" s="252" t="s">
        <v>183</v>
      </c>
      <c r="C17" s="247">
        <v>924</v>
      </c>
      <c r="D17" s="248">
        <v>103</v>
      </c>
      <c r="E17" s="249" t="s">
        <v>256</v>
      </c>
      <c r="F17" s="249"/>
      <c r="G17" s="250">
        <f>G18</f>
        <v>960.8</v>
      </c>
    </row>
    <row r="18" spans="1:7" ht="48.75" customHeight="1">
      <c r="A18" s="253" t="s">
        <v>184</v>
      </c>
      <c r="B18" s="254" t="s">
        <v>178</v>
      </c>
      <c r="C18" s="255">
        <v>924</v>
      </c>
      <c r="D18" s="256">
        <v>103</v>
      </c>
      <c r="E18" s="257" t="s">
        <v>256</v>
      </c>
      <c r="F18" s="257" t="s">
        <v>179</v>
      </c>
      <c r="G18" s="258">
        <v>960.8</v>
      </c>
    </row>
    <row r="19" spans="1:7" s="65" customFormat="1" ht="18.75" customHeight="1">
      <c r="A19" s="245" t="s">
        <v>185</v>
      </c>
      <c r="B19" s="252" t="s">
        <v>186</v>
      </c>
      <c r="C19" s="247">
        <v>924</v>
      </c>
      <c r="D19" s="248">
        <v>103</v>
      </c>
      <c r="E19" s="249" t="s">
        <v>257</v>
      </c>
      <c r="F19" s="249"/>
      <c r="G19" s="250">
        <f>G20</f>
        <v>264.6</v>
      </c>
    </row>
    <row r="20" spans="1:7" ht="48.75" customHeight="1">
      <c r="A20" s="253" t="s">
        <v>187</v>
      </c>
      <c r="B20" s="254" t="s">
        <v>178</v>
      </c>
      <c r="C20" s="255">
        <v>924</v>
      </c>
      <c r="D20" s="256">
        <v>103</v>
      </c>
      <c r="E20" s="257" t="s">
        <v>257</v>
      </c>
      <c r="F20" s="257" t="s">
        <v>179</v>
      </c>
      <c r="G20" s="258">
        <v>264.6</v>
      </c>
    </row>
    <row r="21" spans="1:7" s="65" customFormat="1" ht="16.5" customHeight="1">
      <c r="A21" s="245" t="s">
        <v>188</v>
      </c>
      <c r="B21" s="252" t="s">
        <v>189</v>
      </c>
      <c r="C21" s="247">
        <v>924</v>
      </c>
      <c r="D21" s="248">
        <v>103</v>
      </c>
      <c r="E21" s="249" t="s">
        <v>258</v>
      </c>
      <c r="F21" s="249"/>
      <c r="G21" s="250">
        <f>G22+G23+G24</f>
        <v>2323.2000000000003</v>
      </c>
    </row>
    <row r="22" spans="1:7" ht="49.5" customHeight="1">
      <c r="A22" s="253" t="s">
        <v>190</v>
      </c>
      <c r="B22" s="254" t="s">
        <v>178</v>
      </c>
      <c r="C22" s="255">
        <v>924</v>
      </c>
      <c r="D22" s="256">
        <v>103</v>
      </c>
      <c r="E22" s="257" t="s">
        <v>258</v>
      </c>
      <c r="F22" s="257" t="s">
        <v>179</v>
      </c>
      <c r="G22" s="258">
        <v>1988.4</v>
      </c>
    </row>
    <row r="23" spans="1:7" ht="16.5" customHeight="1">
      <c r="A23" s="253" t="s">
        <v>191</v>
      </c>
      <c r="B23" s="254" t="s">
        <v>403</v>
      </c>
      <c r="C23" s="255">
        <v>924</v>
      </c>
      <c r="D23" s="256">
        <v>103</v>
      </c>
      <c r="E23" s="257" t="s">
        <v>258</v>
      </c>
      <c r="F23" s="257" t="s">
        <v>193</v>
      </c>
      <c r="G23" s="258">
        <v>333.8</v>
      </c>
    </row>
    <row r="24" spans="1:7" ht="19.5" customHeight="1">
      <c r="A24" s="253" t="s">
        <v>194</v>
      </c>
      <c r="B24" s="254" t="s">
        <v>195</v>
      </c>
      <c r="C24" s="255">
        <v>924</v>
      </c>
      <c r="D24" s="256">
        <v>103</v>
      </c>
      <c r="E24" s="257" t="s">
        <v>258</v>
      </c>
      <c r="F24" s="257" t="s">
        <v>196</v>
      </c>
      <c r="G24" s="258">
        <v>1</v>
      </c>
    </row>
    <row r="25" spans="1:7" s="65" customFormat="1" ht="19.5" customHeight="1">
      <c r="A25" s="245"/>
      <c r="B25" s="262" t="s">
        <v>405</v>
      </c>
      <c r="C25" s="247"/>
      <c r="D25" s="248"/>
      <c r="E25" s="249"/>
      <c r="F25" s="249"/>
      <c r="G25" s="250">
        <f>G26+G50+G54+G61+G87+G102+G111+G129+G133</f>
        <v>110439.99999999999</v>
      </c>
    </row>
    <row r="26" spans="1:7" ht="20.25" customHeight="1">
      <c r="A26" s="245" t="s">
        <v>171</v>
      </c>
      <c r="B26" s="267" t="s">
        <v>172</v>
      </c>
      <c r="C26" s="247">
        <v>969</v>
      </c>
      <c r="D26" s="248">
        <v>100</v>
      </c>
      <c r="E26" s="257"/>
      <c r="F26" s="257"/>
      <c r="G26" s="250">
        <f>G27+G36+G39</f>
        <v>21856</v>
      </c>
    </row>
    <row r="27" spans="1:7" ht="36.75" customHeight="1">
      <c r="A27" s="245" t="s">
        <v>173</v>
      </c>
      <c r="B27" s="251" t="s">
        <v>198</v>
      </c>
      <c r="C27" s="247">
        <v>969</v>
      </c>
      <c r="D27" s="248">
        <v>104</v>
      </c>
      <c r="E27" s="249"/>
      <c r="F27" s="249"/>
      <c r="G27" s="250">
        <f>G28+G30+G34</f>
        <v>20523</v>
      </c>
    </row>
    <row r="28" spans="1:7" s="65" customFormat="1" ht="30.75" customHeight="1">
      <c r="A28" s="245" t="s">
        <v>175</v>
      </c>
      <c r="B28" s="251" t="s">
        <v>261</v>
      </c>
      <c r="C28" s="247">
        <v>969</v>
      </c>
      <c r="D28" s="248">
        <v>104</v>
      </c>
      <c r="E28" s="249" t="s">
        <v>262</v>
      </c>
      <c r="F28" s="249"/>
      <c r="G28" s="250">
        <f>G29</f>
        <v>1117.2</v>
      </c>
    </row>
    <row r="29" spans="1:7" ht="53.25" customHeight="1">
      <c r="A29" s="253" t="s">
        <v>308</v>
      </c>
      <c r="B29" s="254" t="s">
        <v>178</v>
      </c>
      <c r="C29" s="255">
        <v>969</v>
      </c>
      <c r="D29" s="256">
        <v>104</v>
      </c>
      <c r="E29" s="257" t="s">
        <v>262</v>
      </c>
      <c r="F29" s="257" t="s">
        <v>179</v>
      </c>
      <c r="G29" s="258">
        <v>1117.2</v>
      </c>
    </row>
    <row r="30" spans="1:7" s="65" customFormat="1" ht="31.5" customHeight="1">
      <c r="A30" s="245" t="s">
        <v>315</v>
      </c>
      <c r="B30" s="252" t="s">
        <v>199</v>
      </c>
      <c r="C30" s="247">
        <v>969</v>
      </c>
      <c r="D30" s="248">
        <v>104</v>
      </c>
      <c r="E30" s="249" t="s">
        <v>260</v>
      </c>
      <c r="F30" s="268"/>
      <c r="G30" s="250">
        <f>G31+G32+G33</f>
        <v>19400.2</v>
      </c>
    </row>
    <row r="31" spans="1:7" ht="51" customHeight="1">
      <c r="A31" s="253" t="s">
        <v>316</v>
      </c>
      <c r="B31" s="254" t="s">
        <v>178</v>
      </c>
      <c r="C31" s="255">
        <v>969</v>
      </c>
      <c r="D31" s="256">
        <v>104</v>
      </c>
      <c r="E31" s="257" t="s">
        <v>260</v>
      </c>
      <c r="F31" s="257" t="s">
        <v>179</v>
      </c>
      <c r="G31" s="258">
        <v>17179.4</v>
      </c>
    </row>
    <row r="32" spans="1:7" ht="21" customHeight="1">
      <c r="A32" s="253" t="s">
        <v>317</v>
      </c>
      <c r="B32" s="254" t="s">
        <v>403</v>
      </c>
      <c r="C32" s="255">
        <v>969</v>
      </c>
      <c r="D32" s="256">
        <v>104</v>
      </c>
      <c r="E32" s="257" t="s">
        <v>260</v>
      </c>
      <c r="F32" s="257" t="s">
        <v>193</v>
      </c>
      <c r="G32" s="258">
        <v>2201.6</v>
      </c>
    </row>
    <row r="33" spans="1:7" ht="20.25" customHeight="1">
      <c r="A33" s="253" t="s">
        <v>318</v>
      </c>
      <c r="B33" s="254" t="s">
        <v>195</v>
      </c>
      <c r="C33" s="255">
        <v>969</v>
      </c>
      <c r="D33" s="256">
        <v>104</v>
      </c>
      <c r="E33" s="257" t="s">
        <v>260</v>
      </c>
      <c r="F33" s="257" t="s">
        <v>196</v>
      </c>
      <c r="G33" s="258">
        <v>19.2</v>
      </c>
    </row>
    <row r="34" spans="1:7" s="65" customFormat="1" ht="48" customHeight="1">
      <c r="A34" s="245" t="s">
        <v>309</v>
      </c>
      <c r="B34" s="251" t="s">
        <v>264</v>
      </c>
      <c r="C34" s="247">
        <v>969</v>
      </c>
      <c r="D34" s="248">
        <v>104</v>
      </c>
      <c r="E34" s="249" t="s">
        <v>263</v>
      </c>
      <c r="F34" s="249"/>
      <c r="G34" s="250">
        <f>G35</f>
        <v>5.6</v>
      </c>
    </row>
    <row r="35" spans="1:7" ht="20.25" customHeight="1">
      <c r="A35" s="253" t="s">
        <v>319</v>
      </c>
      <c r="B35" s="254" t="s">
        <v>403</v>
      </c>
      <c r="C35" s="255">
        <v>969</v>
      </c>
      <c r="D35" s="256">
        <v>104</v>
      </c>
      <c r="E35" s="257" t="s">
        <v>263</v>
      </c>
      <c r="F35" s="257" t="s">
        <v>193</v>
      </c>
      <c r="G35" s="258">
        <v>5.6</v>
      </c>
    </row>
    <row r="36" spans="1:7" ht="17.25" customHeight="1">
      <c r="A36" s="245" t="s">
        <v>180</v>
      </c>
      <c r="B36" s="252" t="s">
        <v>21</v>
      </c>
      <c r="C36" s="269">
        <v>969</v>
      </c>
      <c r="D36" s="248">
        <v>111</v>
      </c>
      <c r="E36" s="249"/>
      <c r="F36" s="249"/>
      <c r="G36" s="250">
        <f>G37</f>
        <v>706</v>
      </c>
    </row>
    <row r="37" spans="1:7" s="65" customFormat="1" ht="20.25" customHeight="1">
      <c r="A37" s="245" t="s">
        <v>182</v>
      </c>
      <c r="B37" s="270" t="s">
        <v>266</v>
      </c>
      <c r="C37" s="271">
        <v>969</v>
      </c>
      <c r="D37" s="248">
        <v>111</v>
      </c>
      <c r="E37" s="249" t="s">
        <v>265</v>
      </c>
      <c r="F37" s="249"/>
      <c r="G37" s="250">
        <f>G38</f>
        <v>706</v>
      </c>
    </row>
    <row r="38" spans="1:7" ht="21" customHeight="1">
      <c r="A38" s="253" t="s">
        <v>184</v>
      </c>
      <c r="B38" s="254" t="s">
        <v>195</v>
      </c>
      <c r="C38" s="272">
        <v>969</v>
      </c>
      <c r="D38" s="256">
        <v>111</v>
      </c>
      <c r="E38" s="257" t="s">
        <v>265</v>
      </c>
      <c r="F38" s="257" t="s">
        <v>196</v>
      </c>
      <c r="G38" s="258">
        <v>706</v>
      </c>
    </row>
    <row r="39" spans="1:7" ht="21.75" customHeight="1">
      <c r="A39" s="245" t="s">
        <v>310</v>
      </c>
      <c r="B39" s="270" t="s">
        <v>22</v>
      </c>
      <c r="C39" s="271">
        <v>969</v>
      </c>
      <c r="D39" s="248">
        <v>113</v>
      </c>
      <c r="E39" s="249"/>
      <c r="F39" s="249"/>
      <c r="G39" s="250">
        <f>G44+F52+G48+G40+G42+G46</f>
        <v>627</v>
      </c>
    </row>
    <row r="40" spans="1:7" s="65" customFormat="1" ht="32.25" customHeight="1">
      <c r="A40" s="245" t="s">
        <v>235</v>
      </c>
      <c r="B40" s="273" t="s">
        <v>200</v>
      </c>
      <c r="C40" s="271">
        <v>969</v>
      </c>
      <c r="D40" s="248">
        <v>113</v>
      </c>
      <c r="E40" s="249" t="s">
        <v>268</v>
      </c>
      <c r="F40" s="249"/>
      <c r="G40" s="250">
        <f>G41</f>
        <v>194</v>
      </c>
    </row>
    <row r="41" spans="1:7" ht="21" customHeight="1">
      <c r="A41" s="253" t="s">
        <v>237</v>
      </c>
      <c r="B41" s="254" t="s">
        <v>403</v>
      </c>
      <c r="C41" s="272">
        <v>969</v>
      </c>
      <c r="D41" s="256">
        <v>113</v>
      </c>
      <c r="E41" s="257" t="s">
        <v>268</v>
      </c>
      <c r="F41" s="257" t="s">
        <v>193</v>
      </c>
      <c r="G41" s="258">
        <v>194</v>
      </c>
    </row>
    <row r="42" spans="1:7" s="65" customFormat="1" ht="33" customHeight="1">
      <c r="A42" s="245" t="s">
        <v>311</v>
      </c>
      <c r="B42" s="252" t="s">
        <v>244</v>
      </c>
      <c r="C42" s="271">
        <v>969</v>
      </c>
      <c r="D42" s="248">
        <v>113</v>
      </c>
      <c r="E42" s="249" t="s">
        <v>269</v>
      </c>
      <c r="F42" s="249"/>
      <c r="G42" s="250">
        <f>G43</f>
        <v>26</v>
      </c>
    </row>
    <row r="43" spans="1:7" ht="21.75" customHeight="1">
      <c r="A43" s="253" t="s">
        <v>312</v>
      </c>
      <c r="B43" s="254" t="s">
        <v>403</v>
      </c>
      <c r="C43" s="272">
        <v>969</v>
      </c>
      <c r="D43" s="256">
        <v>113</v>
      </c>
      <c r="E43" s="257" t="s">
        <v>269</v>
      </c>
      <c r="F43" s="257" t="s">
        <v>193</v>
      </c>
      <c r="G43" s="258">
        <v>26</v>
      </c>
    </row>
    <row r="44" spans="1:7" s="65" customFormat="1" ht="21" customHeight="1">
      <c r="A44" s="245" t="s">
        <v>313</v>
      </c>
      <c r="B44" s="252" t="s">
        <v>245</v>
      </c>
      <c r="C44" s="271">
        <v>969</v>
      </c>
      <c r="D44" s="248">
        <v>113</v>
      </c>
      <c r="E44" s="249" t="s">
        <v>267</v>
      </c>
      <c r="F44" s="249"/>
      <c r="G44" s="250">
        <f>G45</f>
        <v>305</v>
      </c>
    </row>
    <row r="45" spans="1:7" ht="21.75" customHeight="1">
      <c r="A45" s="253" t="s">
        <v>314</v>
      </c>
      <c r="B45" s="254" t="s">
        <v>403</v>
      </c>
      <c r="C45" s="272">
        <v>969</v>
      </c>
      <c r="D45" s="256">
        <v>113</v>
      </c>
      <c r="E45" s="257" t="s">
        <v>267</v>
      </c>
      <c r="F45" s="257" t="s">
        <v>193</v>
      </c>
      <c r="G45" s="258">
        <v>305</v>
      </c>
    </row>
    <row r="46" spans="1:7" s="260" customFormat="1" ht="31.5" customHeight="1">
      <c r="A46" s="259" t="s">
        <v>320</v>
      </c>
      <c r="B46" s="252" t="s">
        <v>236</v>
      </c>
      <c r="C46" s="247">
        <v>926</v>
      </c>
      <c r="D46" s="248">
        <v>113</v>
      </c>
      <c r="E46" s="249" t="s">
        <v>259</v>
      </c>
      <c r="F46" s="249"/>
      <c r="G46" s="250">
        <f>G47</f>
        <v>72</v>
      </c>
    </row>
    <row r="47" spans="1:7" s="261" customFormat="1" ht="18" customHeight="1">
      <c r="A47" s="274" t="s">
        <v>321</v>
      </c>
      <c r="B47" s="254" t="s">
        <v>195</v>
      </c>
      <c r="C47" s="255">
        <v>926</v>
      </c>
      <c r="D47" s="256">
        <v>113</v>
      </c>
      <c r="E47" s="257" t="s">
        <v>259</v>
      </c>
      <c r="F47" s="257" t="s">
        <v>196</v>
      </c>
      <c r="G47" s="258">
        <v>72</v>
      </c>
    </row>
    <row r="48" spans="1:7" s="65" customFormat="1" ht="33" customHeight="1">
      <c r="A48" s="245" t="s">
        <v>322</v>
      </c>
      <c r="B48" s="252" t="s">
        <v>272</v>
      </c>
      <c r="C48" s="271">
        <v>969</v>
      </c>
      <c r="D48" s="248">
        <v>113</v>
      </c>
      <c r="E48" s="249" t="s">
        <v>273</v>
      </c>
      <c r="F48" s="249"/>
      <c r="G48" s="250">
        <f>G49</f>
        <v>30</v>
      </c>
    </row>
    <row r="49" spans="1:7" ht="21.75" customHeight="1">
      <c r="A49" s="274" t="s">
        <v>323</v>
      </c>
      <c r="B49" s="254" t="s">
        <v>403</v>
      </c>
      <c r="C49" s="272">
        <v>969</v>
      </c>
      <c r="D49" s="256">
        <v>113</v>
      </c>
      <c r="E49" s="257" t="s">
        <v>273</v>
      </c>
      <c r="F49" s="257" t="s">
        <v>193</v>
      </c>
      <c r="G49" s="258">
        <v>30</v>
      </c>
    </row>
    <row r="50" spans="1:7" ht="21" customHeight="1">
      <c r="A50" s="245" t="s">
        <v>246</v>
      </c>
      <c r="B50" s="252" t="s">
        <v>201</v>
      </c>
      <c r="C50" s="271">
        <v>969</v>
      </c>
      <c r="D50" s="248">
        <v>300</v>
      </c>
      <c r="E50" s="249"/>
      <c r="F50" s="249"/>
      <c r="G50" s="250">
        <f>G51</f>
        <v>71</v>
      </c>
    </row>
    <row r="51" spans="1:7" s="181" customFormat="1" ht="32.25" customHeight="1">
      <c r="A51" s="253" t="s">
        <v>250</v>
      </c>
      <c r="B51" s="275" t="s">
        <v>202</v>
      </c>
      <c r="C51" s="272">
        <v>969</v>
      </c>
      <c r="D51" s="256">
        <v>309</v>
      </c>
      <c r="E51" s="257"/>
      <c r="F51" s="257"/>
      <c r="G51" s="258">
        <f>G52</f>
        <v>71</v>
      </c>
    </row>
    <row r="52" spans="1:7" s="65" customFormat="1" ht="49.5" customHeight="1">
      <c r="A52" s="245" t="s">
        <v>251</v>
      </c>
      <c r="B52" s="251" t="s">
        <v>243</v>
      </c>
      <c r="C52" s="271">
        <v>969</v>
      </c>
      <c r="D52" s="248">
        <v>309</v>
      </c>
      <c r="E52" s="249" t="s">
        <v>274</v>
      </c>
      <c r="F52" s="249"/>
      <c r="G52" s="250">
        <f>G53</f>
        <v>71</v>
      </c>
    </row>
    <row r="53" spans="1:7" ht="20.25" customHeight="1">
      <c r="A53" s="253" t="s">
        <v>252</v>
      </c>
      <c r="B53" s="254" t="s">
        <v>403</v>
      </c>
      <c r="C53" s="272">
        <v>969</v>
      </c>
      <c r="D53" s="256">
        <v>309</v>
      </c>
      <c r="E53" s="257" t="s">
        <v>274</v>
      </c>
      <c r="F53" s="257" t="s">
        <v>193</v>
      </c>
      <c r="G53" s="258">
        <v>71</v>
      </c>
    </row>
    <row r="54" spans="1:7" s="65" customFormat="1" ht="18" customHeight="1">
      <c r="A54" s="245" t="s">
        <v>324</v>
      </c>
      <c r="B54" s="252" t="s">
        <v>203</v>
      </c>
      <c r="C54" s="271">
        <v>969</v>
      </c>
      <c r="D54" s="248">
        <v>400</v>
      </c>
      <c r="E54" s="249"/>
      <c r="F54" s="249"/>
      <c r="G54" s="250">
        <f>G55</f>
        <v>0</v>
      </c>
    </row>
    <row r="55" spans="1:7" s="65" customFormat="1" ht="17.25" customHeight="1">
      <c r="A55" s="245" t="s">
        <v>325</v>
      </c>
      <c r="B55" s="252" t="s">
        <v>204</v>
      </c>
      <c r="C55" s="271">
        <v>969</v>
      </c>
      <c r="D55" s="248">
        <v>401</v>
      </c>
      <c r="E55" s="249"/>
      <c r="F55" s="249"/>
      <c r="G55" s="250">
        <f>G56</f>
        <v>0</v>
      </c>
    </row>
    <row r="56" spans="1:7" s="55" customFormat="1" ht="32.25" customHeight="1">
      <c r="A56" s="245" t="s">
        <v>326</v>
      </c>
      <c r="B56" s="252" t="s">
        <v>205</v>
      </c>
      <c r="C56" s="271">
        <v>969</v>
      </c>
      <c r="D56" s="248">
        <v>401</v>
      </c>
      <c r="E56" s="249" t="s">
        <v>275</v>
      </c>
      <c r="F56" s="249"/>
      <c r="G56" s="250">
        <f>G57</f>
        <v>0</v>
      </c>
    </row>
    <row r="57" spans="1:7" s="207" customFormat="1" ht="21.75" customHeight="1">
      <c r="A57" s="253" t="s">
        <v>327</v>
      </c>
      <c r="B57" s="254" t="s">
        <v>195</v>
      </c>
      <c r="C57" s="272">
        <v>969</v>
      </c>
      <c r="D57" s="256">
        <v>401</v>
      </c>
      <c r="E57" s="257" t="s">
        <v>275</v>
      </c>
      <c r="F57" s="257" t="s">
        <v>196</v>
      </c>
      <c r="G57" s="258">
        <v>0</v>
      </c>
    </row>
    <row r="58" spans="1:7" s="55" customFormat="1" ht="21.75" customHeight="1">
      <c r="A58" s="245"/>
      <c r="B58" s="252" t="s">
        <v>410</v>
      </c>
      <c r="C58" s="271">
        <v>969</v>
      </c>
      <c r="D58" s="248">
        <v>412</v>
      </c>
      <c r="E58" s="249"/>
      <c r="F58" s="249"/>
      <c r="G58" s="250">
        <f>G59</f>
        <v>10</v>
      </c>
    </row>
    <row r="59" spans="1:7" s="55" customFormat="1" ht="21.75" customHeight="1">
      <c r="A59" s="245"/>
      <c r="B59" s="252" t="s">
        <v>408</v>
      </c>
      <c r="C59" s="271">
        <v>969</v>
      </c>
      <c r="D59" s="248">
        <v>412</v>
      </c>
      <c r="E59" s="249"/>
      <c r="F59" s="249"/>
      <c r="G59" s="250">
        <f>G60</f>
        <v>10</v>
      </c>
    </row>
    <row r="60" spans="1:7" s="207" customFormat="1" ht="21.75" customHeight="1">
      <c r="A60" s="253"/>
      <c r="B60" s="254" t="s">
        <v>403</v>
      </c>
      <c r="C60" s="272">
        <v>969</v>
      </c>
      <c r="D60" s="256">
        <v>412</v>
      </c>
      <c r="E60" s="257" t="s">
        <v>409</v>
      </c>
      <c r="F60" s="257" t="s">
        <v>193</v>
      </c>
      <c r="G60" s="258">
        <v>10</v>
      </c>
    </row>
    <row r="61" spans="1:7" s="207" customFormat="1" ht="18" customHeight="1">
      <c r="A61" s="214" t="s">
        <v>328</v>
      </c>
      <c r="B61" s="239" t="s">
        <v>206</v>
      </c>
      <c r="C61" s="227">
        <v>969</v>
      </c>
      <c r="D61" s="223">
        <v>500</v>
      </c>
      <c r="E61" s="165"/>
      <c r="F61" s="165"/>
      <c r="G61" s="216">
        <f>G62</f>
        <v>61308.399999999994</v>
      </c>
    </row>
    <row r="62" spans="1:7" ht="17.25" customHeight="1">
      <c r="A62" s="217" t="s">
        <v>329</v>
      </c>
      <c r="B62" s="225" t="s">
        <v>31</v>
      </c>
      <c r="C62" s="218">
        <v>969</v>
      </c>
      <c r="D62" s="137">
        <v>503</v>
      </c>
      <c r="E62" s="138"/>
      <c r="F62" s="138"/>
      <c r="G62" s="220">
        <f>G63+G65+G67+G77+G79+G81+G83+G85+G69+G71+G73+G75</f>
        <v>61308.399999999994</v>
      </c>
    </row>
    <row r="63" spans="1:7" s="65" customFormat="1" ht="33.75" customHeight="1">
      <c r="A63" s="276" t="s">
        <v>330</v>
      </c>
      <c r="B63" s="251" t="s">
        <v>207</v>
      </c>
      <c r="C63" s="271">
        <v>969</v>
      </c>
      <c r="D63" s="248">
        <v>503</v>
      </c>
      <c r="E63" s="249" t="s">
        <v>276</v>
      </c>
      <c r="F63" s="249"/>
      <c r="G63" s="250">
        <f>G64</f>
        <v>26652.5</v>
      </c>
    </row>
    <row r="64" spans="1:7" ht="21" customHeight="1">
      <c r="A64" s="277" t="s">
        <v>331</v>
      </c>
      <c r="B64" s="254" t="s">
        <v>403</v>
      </c>
      <c r="C64" s="272">
        <v>969</v>
      </c>
      <c r="D64" s="256">
        <v>503</v>
      </c>
      <c r="E64" s="257" t="s">
        <v>276</v>
      </c>
      <c r="F64" s="257" t="s">
        <v>193</v>
      </c>
      <c r="G64" s="258">
        <v>26652.5</v>
      </c>
    </row>
    <row r="65" spans="1:7" s="65" customFormat="1" ht="18" customHeight="1">
      <c r="A65" s="276" t="s">
        <v>332</v>
      </c>
      <c r="B65" s="278" t="s">
        <v>208</v>
      </c>
      <c r="C65" s="271">
        <v>969</v>
      </c>
      <c r="D65" s="248">
        <v>503</v>
      </c>
      <c r="E65" s="249" t="s">
        <v>277</v>
      </c>
      <c r="F65" s="249"/>
      <c r="G65" s="250">
        <f>G66</f>
        <v>9304.6</v>
      </c>
    </row>
    <row r="66" spans="1:7" ht="20.25" customHeight="1">
      <c r="A66" s="277" t="s">
        <v>333</v>
      </c>
      <c r="B66" s="254" t="s">
        <v>403</v>
      </c>
      <c r="C66" s="272">
        <v>969</v>
      </c>
      <c r="D66" s="256">
        <v>503</v>
      </c>
      <c r="E66" s="257" t="s">
        <v>277</v>
      </c>
      <c r="F66" s="257" t="s">
        <v>193</v>
      </c>
      <c r="G66" s="258">
        <v>9304.6</v>
      </c>
    </row>
    <row r="67" spans="1:7" s="65" customFormat="1" ht="34.5" customHeight="1">
      <c r="A67" s="276" t="s">
        <v>334</v>
      </c>
      <c r="B67" s="251" t="s">
        <v>209</v>
      </c>
      <c r="C67" s="271">
        <v>969</v>
      </c>
      <c r="D67" s="248">
        <v>503</v>
      </c>
      <c r="E67" s="249" t="s">
        <v>278</v>
      </c>
      <c r="F67" s="249"/>
      <c r="G67" s="250">
        <f>G68</f>
        <v>2045.2</v>
      </c>
    </row>
    <row r="68" spans="1:7" ht="20.25" customHeight="1">
      <c r="A68" s="277" t="s">
        <v>335</v>
      </c>
      <c r="B68" s="254" t="s">
        <v>403</v>
      </c>
      <c r="C68" s="272">
        <v>969</v>
      </c>
      <c r="D68" s="256">
        <v>503</v>
      </c>
      <c r="E68" s="257" t="s">
        <v>278</v>
      </c>
      <c r="F68" s="257" t="s">
        <v>193</v>
      </c>
      <c r="G68" s="258">
        <v>2045.2</v>
      </c>
    </row>
    <row r="69" spans="1:7" s="65" customFormat="1" ht="20.25" customHeight="1">
      <c r="A69" s="276" t="s">
        <v>336</v>
      </c>
      <c r="B69" s="252" t="s">
        <v>216</v>
      </c>
      <c r="C69" s="271">
        <v>969</v>
      </c>
      <c r="D69" s="248">
        <v>503</v>
      </c>
      <c r="E69" s="249" t="s">
        <v>279</v>
      </c>
      <c r="F69" s="249"/>
      <c r="G69" s="250">
        <f>G70</f>
        <v>2237.1</v>
      </c>
    </row>
    <row r="70" spans="1:7" ht="21" customHeight="1">
      <c r="A70" s="277" t="s">
        <v>337</v>
      </c>
      <c r="B70" s="254" t="s">
        <v>403</v>
      </c>
      <c r="C70" s="272">
        <v>969</v>
      </c>
      <c r="D70" s="256">
        <v>503</v>
      </c>
      <c r="E70" s="257" t="s">
        <v>279</v>
      </c>
      <c r="F70" s="257" t="s">
        <v>193</v>
      </c>
      <c r="G70" s="258">
        <v>2237.1</v>
      </c>
    </row>
    <row r="71" spans="1:7" s="65" customFormat="1" ht="48.75" customHeight="1">
      <c r="A71" s="276" t="s">
        <v>338</v>
      </c>
      <c r="B71" s="251" t="s">
        <v>242</v>
      </c>
      <c r="C71" s="271">
        <v>969</v>
      </c>
      <c r="D71" s="248">
        <v>503</v>
      </c>
      <c r="E71" s="249" t="s">
        <v>280</v>
      </c>
      <c r="F71" s="249"/>
      <c r="G71" s="250">
        <f>G72</f>
        <v>241.9</v>
      </c>
    </row>
    <row r="72" spans="1:7" ht="21.75" customHeight="1">
      <c r="A72" s="277" t="s">
        <v>339</v>
      </c>
      <c r="B72" s="254" t="s">
        <v>403</v>
      </c>
      <c r="C72" s="272">
        <v>969</v>
      </c>
      <c r="D72" s="256">
        <v>503</v>
      </c>
      <c r="E72" s="257" t="s">
        <v>280</v>
      </c>
      <c r="F72" s="257" t="s">
        <v>193</v>
      </c>
      <c r="G72" s="258">
        <v>241.9</v>
      </c>
    </row>
    <row r="73" spans="1:7" s="65" customFormat="1" ht="19.5" customHeight="1">
      <c r="A73" s="276" t="s">
        <v>340</v>
      </c>
      <c r="B73" s="252" t="s">
        <v>215</v>
      </c>
      <c r="C73" s="271">
        <v>969</v>
      </c>
      <c r="D73" s="248">
        <v>503</v>
      </c>
      <c r="E73" s="249" t="s">
        <v>281</v>
      </c>
      <c r="F73" s="249"/>
      <c r="G73" s="250">
        <f>G74</f>
        <v>2707.7</v>
      </c>
    </row>
    <row r="74" spans="1:7" ht="24" customHeight="1">
      <c r="A74" s="277" t="s">
        <v>341</v>
      </c>
      <c r="B74" s="254" t="s">
        <v>403</v>
      </c>
      <c r="C74" s="272">
        <v>969</v>
      </c>
      <c r="D74" s="256">
        <v>503</v>
      </c>
      <c r="E74" s="257" t="s">
        <v>281</v>
      </c>
      <c r="F74" s="257" t="s">
        <v>193</v>
      </c>
      <c r="G74" s="258">
        <v>2707.7</v>
      </c>
    </row>
    <row r="75" spans="1:7" s="65" customFormat="1" ht="36.75" customHeight="1">
      <c r="A75" s="276"/>
      <c r="B75" s="252" t="s">
        <v>399</v>
      </c>
      <c r="C75" s="271">
        <v>969</v>
      </c>
      <c r="D75" s="248">
        <v>503</v>
      </c>
      <c r="E75" s="249" t="s">
        <v>400</v>
      </c>
      <c r="F75" s="249"/>
      <c r="G75" s="250">
        <f>G76</f>
        <v>700</v>
      </c>
    </row>
    <row r="76" spans="1:7" ht="24" customHeight="1">
      <c r="A76" s="277"/>
      <c r="B76" s="254" t="s">
        <v>121</v>
      </c>
      <c r="C76" s="272">
        <v>969</v>
      </c>
      <c r="D76" s="256">
        <v>503</v>
      </c>
      <c r="E76" s="257" t="s">
        <v>400</v>
      </c>
      <c r="F76" s="257" t="s">
        <v>193</v>
      </c>
      <c r="G76" s="258">
        <v>700</v>
      </c>
    </row>
    <row r="77" spans="1:7" s="65" customFormat="1" ht="31.5" customHeight="1">
      <c r="A77" s="276" t="s">
        <v>342</v>
      </c>
      <c r="B77" s="252" t="s">
        <v>210</v>
      </c>
      <c r="C77" s="271">
        <v>969</v>
      </c>
      <c r="D77" s="248">
        <v>503</v>
      </c>
      <c r="E77" s="249" t="s">
        <v>282</v>
      </c>
      <c r="F77" s="249"/>
      <c r="G77" s="250">
        <f>G78</f>
        <v>15211.4</v>
      </c>
    </row>
    <row r="78" spans="1:7" ht="21" customHeight="1">
      <c r="A78" s="277" t="s">
        <v>343</v>
      </c>
      <c r="B78" s="254" t="s">
        <v>403</v>
      </c>
      <c r="C78" s="272">
        <v>969</v>
      </c>
      <c r="D78" s="256">
        <v>503</v>
      </c>
      <c r="E78" s="257" t="s">
        <v>282</v>
      </c>
      <c r="F78" s="257" t="s">
        <v>193</v>
      </c>
      <c r="G78" s="258">
        <v>15211.4</v>
      </c>
    </row>
    <row r="79" spans="1:7" s="65" customFormat="1" ht="31.5" customHeight="1">
      <c r="A79" s="276" t="s">
        <v>344</v>
      </c>
      <c r="B79" s="252" t="s">
        <v>211</v>
      </c>
      <c r="C79" s="271">
        <v>969</v>
      </c>
      <c r="D79" s="248">
        <v>503</v>
      </c>
      <c r="E79" s="249" t="s">
        <v>283</v>
      </c>
      <c r="F79" s="249"/>
      <c r="G79" s="250">
        <f>G80</f>
        <v>100</v>
      </c>
    </row>
    <row r="80" spans="1:7" ht="20.25" customHeight="1">
      <c r="A80" s="277" t="s">
        <v>345</v>
      </c>
      <c r="B80" s="254" t="s">
        <v>403</v>
      </c>
      <c r="C80" s="272">
        <v>969</v>
      </c>
      <c r="D80" s="256">
        <v>503</v>
      </c>
      <c r="E80" s="257" t="s">
        <v>283</v>
      </c>
      <c r="F80" s="257" t="s">
        <v>193</v>
      </c>
      <c r="G80" s="258">
        <v>100</v>
      </c>
    </row>
    <row r="81" spans="1:7" s="65" customFormat="1" ht="20.25" customHeight="1">
      <c r="A81" s="276" t="s">
        <v>346</v>
      </c>
      <c r="B81" s="252" t="s">
        <v>212</v>
      </c>
      <c r="C81" s="271">
        <v>969</v>
      </c>
      <c r="D81" s="248">
        <v>503</v>
      </c>
      <c r="E81" s="249" t="s">
        <v>284</v>
      </c>
      <c r="F81" s="249"/>
      <c r="G81" s="250">
        <f>G82</f>
        <v>1768</v>
      </c>
    </row>
    <row r="82" spans="1:7" ht="22.5" customHeight="1">
      <c r="A82" s="277" t="s">
        <v>347</v>
      </c>
      <c r="B82" s="254" t="s">
        <v>403</v>
      </c>
      <c r="C82" s="272">
        <v>969</v>
      </c>
      <c r="D82" s="256">
        <v>503</v>
      </c>
      <c r="E82" s="257" t="s">
        <v>284</v>
      </c>
      <c r="F82" s="257" t="s">
        <v>193</v>
      </c>
      <c r="G82" s="258">
        <v>1768</v>
      </c>
    </row>
    <row r="83" spans="1:7" s="65" customFormat="1" ht="19.5" customHeight="1">
      <c r="A83" s="276" t="s">
        <v>348</v>
      </c>
      <c r="B83" s="252" t="s">
        <v>213</v>
      </c>
      <c r="C83" s="271">
        <v>969</v>
      </c>
      <c r="D83" s="248">
        <v>503</v>
      </c>
      <c r="E83" s="249" t="s">
        <v>285</v>
      </c>
      <c r="F83" s="249"/>
      <c r="G83" s="292">
        <f>G84</f>
        <v>240</v>
      </c>
    </row>
    <row r="84" spans="1:7" ht="18.75" customHeight="1">
      <c r="A84" s="277" t="s">
        <v>349</v>
      </c>
      <c r="B84" s="254" t="s">
        <v>403</v>
      </c>
      <c r="C84" s="272">
        <v>969</v>
      </c>
      <c r="D84" s="256">
        <v>503</v>
      </c>
      <c r="E84" s="257" t="s">
        <v>285</v>
      </c>
      <c r="F84" s="257" t="s">
        <v>193</v>
      </c>
      <c r="G84" s="258">
        <v>240</v>
      </c>
    </row>
    <row r="85" spans="1:7" s="65" customFormat="1" ht="19.5" customHeight="1">
      <c r="A85" s="276" t="s">
        <v>350</v>
      </c>
      <c r="B85" s="252" t="s">
        <v>214</v>
      </c>
      <c r="C85" s="271">
        <v>969</v>
      </c>
      <c r="D85" s="248">
        <v>503</v>
      </c>
      <c r="E85" s="249" t="s">
        <v>286</v>
      </c>
      <c r="F85" s="249"/>
      <c r="G85" s="250">
        <f>G86</f>
        <v>100</v>
      </c>
    </row>
    <row r="86" spans="1:7" ht="19.5" customHeight="1">
      <c r="A86" s="277" t="s">
        <v>351</v>
      </c>
      <c r="B86" s="254" t="s">
        <v>403</v>
      </c>
      <c r="C86" s="272">
        <v>969</v>
      </c>
      <c r="D86" s="256">
        <v>503</v>
      </c>
      <c r="E86" s="257" t="s">
        <v>286</v>
      </c>
      <c r="F86" s="257" t="s">
        <v>193</v>
      </c>
      <c r="G86" s="258">
        <v>100</v>
      </c>
    </row>
    <row r="87" spans="1:7" s="55" customFormat="1" ht="15.75" customHeight="1">
      <c r="A87" s="214" t="s">
        <v>352</v>
      </c>
      <c r="B87" s="239" t="s">
        <v>217</v>
      </c>
      <c r="C87" s="227">
        <v>969</v>
      </c>
      <c r="D87" s="223">
        <v>700</v>
      </c>
      <c r="E87" s="165"/>
      <c r="F87" s="165"/>
      <c r="G87" s="216">
        <f>G88+G91</f>
        <v>1234.5</v>
      </c>
    </row>
    <row r="88" spans="1:7" s="207" customFormat="1" ht="19.5" customHeight="1">
      <c r="A88" s="279" t="s">
        <v>353</v>
      </c>
      <c r="B88" s="254" t="s">
        <v>218</v>
      </c>
      <c r="C88" s="272">
        <v>969</v>
      </c>
      <c r="D88" s="256">
        <v>705</v>
      </c>
      <c r="E88" s="257"/>
      <c r="F88" s="257"/>
      <c r="G88" s="258">
        <f>G89</f>
        <v>162</v>
      </c>
    </row>
    <row r="89" spans="1:7" s="55" customFormat="1" ht="46.5" customHeight="1">
      <c r="A89" s="245" t="s">
        <v>354</v>
      </c>
      <c r="B89" s="282" t="s">
        <v>219</v>
      </c>
      <c r="C89" s="271">
        <v>969</v>
      </c>
      <c r="D89" s="248">
        <v>705</v>
      </c>
      <c r="E89" s="283" t="s">
        <v>287</v>
      </c>
      <c r="F89" s="249"/>
      <c r="G89" s="250">
        <f>G90</f>
        <v>162</v>
      </c>
    </row>
    <row r="90" spans="1:7" s="207" customFormat="1" ht="21" customHeight="1">
      <c r="A90" s="253" t="s">
        <v>355</v>
      </c>
      <c r="B90" s="254" t="s">
        <v>403</v>
      </c>
      <c r="C90" s="272">
        <v>969</v>
      </c>
      <c r="D90" s="256">
        <v>705</v>
      </c>
      <c r="E90" s="281" t="s">
        <v>287</v>
      </c>
      <c r="F90" s="257" t="s">
        <v>193</v>
      </c>
      <c r="G90" s="258">
        <v>162</v>
      </c>
    </row>
    <row r="91" spans="1:7" s="65" customFormat="1" ht="18" customHeight="1">
      <c r="A91" s="245" t="s">
        <v>356</v>
      </c>
      <c r="B91" s="252" t="s">
        <v>39</v>
      </c>
      <c r="C91" s="271">
        <v>969</v>
      </c>
      <c r="D91" s="248">
        <v>707</v>
      </c>
      <c r="E91" s="249"/>
      <c r="F91" s="249"/>
      <c r="G91" s="250">
        <f>G92+G100+G94+G96+G98</f>
        <v>1072.5</v>
      </c>
    </row>
    <row r="92" spans="1:7" s="65" customFormat="1" ht="31.5" customHeight="1">
      <c r="A92" s="245" t="s">
        <v>357</v>
      </c>
      <c r="B92" s="252" t="s">
        <v>241</v>
      </c>
      <c r="C92" s="271">
        <v>969</v>
      </c>
      <c r="D92" s="248">
        <v>707</v>
      </c>
      <c r="E92" s="249" t="s">
        <v>288</v>
      </c>
      <c r="F92" s="249"/>
      <c r="G92" s="250">
        <f>G93</f>
        <v>506.5</v>
      </c>
    </row>
    <row r="93" spans="1:7" ht="16.5" customHeight="1">
      <c r="A93" s="253" t="s">
        <v>358</v>
      </c>
      <c r="B93" s="254" t="s">
        <v>403</v>
      </c>
      <c r="C93" s="272">
        <v>969</v>
      </c>
      <c r="D93" s="256">
        <v>707</v>
      </c>
      <c r="E93" s="257" t="s">
        <v>288</v>
      </c>
      <c r="F93" s="257" t="s">
        <v>193</v>
      </c>
      <c r="G93" s="258">
        <v>506.5</v>
      </c>
    </row>
    <row r="94" spans="1:7" s="65" customFormat="1" ht="33" customHeight="1">
      <c r="A94" s="245" t="s">
        <v>360</v>
      </c>
      <c r="B94" s="252" t="s">
        <v>290</v>
      </c>
      <c r="C94" s="271">
        <v>969</v>
      </c>
      <c r="D94" s="248">
        <v>707</v>
      </c>
      <c r="E94" s="249" t="s">
        <v>289</v>
      </c>
      <c r="F94" s="249"/>
      <c r="G94" s="250">
        <f>G95</f>
        <v>216</v>
      </c>
    </row>
    <row r="95" spans="1:7" ht="21" customHeight="1">
      <c r="A95" s="253" t="s">
        <v>361</v>
      </c>
      <c r="B95" s="254" t="s">
        <v>403</v>
      </c>
      <c r="C95" s="272">
        <v>969</v>
      </c>
      <c r="D95" s="256">
        <v>707</v>
      </c>
      <c r="E95" s="257" t="s">
        <v>289</v>
      </c>
      <c r="F95" s="257" t="s">
        <v>193</v>
      </c>
      <c r="G95" s="258">
        <v>216</v>
      </c>
    </row>
    <row r="96" spans="1:7" s="65" customFormat="1" ht="33" customHeight="1">
      <c r="A96" s="245" t="s">
        <v>362</v>
      </c>
      <c r="B96" s="252" t="s">
        <v>272</v>
      </c>
      <c r="C96" s="271">
        <v>969</v>
      </c>
      <c r="D96" s="248">
        <v>707</v>
      </c>
      <c r="E96" s="249" t="s">
        <v>273</v>
      </c>
      <c r="F96" s="249"/>
      <c r="G96" s="250">
        <f>G97</f>
        <v>100</v>
      </c>
    </row>
    <row r="97" spans="1:7" ht="21.75" customHeight="1">
      <c r="A97" s="253" t="s">
        <v>363</v>
      </c>
      <c r="B97" s="254" t="s">
        <v>403</v>
      </c>
      <c r="C97" s="272">
        <v>969</v>
      </c>
      <c r="D97" s="256">
        <v>707</v>
      </c>
      <c r="E97" s="257" t="s">
        <v>273</v>
      </c>
      <c r="F97" s="257" t="s">
        <v>193</v>
      </c>
      <c r="G97" s="258">
        <v>100</v>
      </c>
    </row>
    <row r="98" spans="1:7" s="65" customFormat="1" ht="33" customHeight="1">
      <c r="A98" s="245" t="s">
        <v>362</v>
      </c>
      <c r="B98" s="252" t="s">
        <v>401</v>
      </c>
      <c r="C98" s="271">
        <v>969</v>
      </c>
      <c r="D98" s="248">
        <v>707</v>
      </c>
      <c r="E98" s="249" t="s">
        <v>294</v>
      </c>
      <c r="F98" s="249"/>
      <c r="G98" s="250">
        <f>G99</f>
        <v>150</v>
      </c>
    </row>
    <row r="99" spans="1:7" ht="21.75" customHeight="1">
      <c r="A99" s="253" t="s">
        <v>363</v>
      </c>
      <c r="B99" s="254" t="s">
        <v>403</v>
      </c>
      <c r="C99" s="272">
        <v>969</v>
      </c>
      <c r="D99" s="256">
        <v>707</v>
      </c>
      <c r="E99" s="257" t="s">
        <v>294</v>
      </c>
      <c r="F99" s="257" t="s">
        <v>193</v>
      </c>
      <c r="G99" s="258">
        <v>150</v>
      </c>
    </row>
    <row r="100" spans="1:7" s="65" customFormat="1" ht="48.75" customHeight="1">
      <c r="A100" s="245" t="s">
        <v>364</v>
      </c>
      <c r="B100" s="252" t="s">
        <v>291</v>
      </c>
      <c r="C100" s="271">
        <v>969</v>
      </c>
      <c r="D100" s="248">
        <v>707</v>
      </c>
      <c r="E100" s="249" t="s">
        <v>292</v>
      </c>
      <c r="F100" s="249"/>
      <c r="G100" s="250">
        <f>G101</f>
        <v>100</v>
      </c>
    </row>
    <row r="101" spans="1:7" ht="21" customHeight="1">
      <c r="A101" s="253" t="s">
        <v>365</v>
      </c>
      <c r="B101" s="254" t="s">
        <v>403</v>
      </c>
      <c r="C101" s="272">
        <v>969</v>
      </c>
      <c r="D101" s="256">
        <v>707</v>
      </c>
      <c r="E101" s="257" t="s">
        <v>292</v>
      </c>
      <c r="F101" s="257" t="s">
        <v>193</v>
      </c>
      <c r="G101" s="258">
        <v>100</v>
      </c>
    </row>
    <row r="102" spans="1:7" ht="17.25" customHeight="1">
      <c r="A102" s="245" t="s">
        <v>366</v>
      </c>
      <c r="B102" s="252" t="s">
        <v>220</v>
      </c>
      <c r="C102" s="271">
        <v>969</v>
      </c>
      <c r="D102" s="248">
        <v>800</v>
      </c>
      <c r="E102" s="249"/>
      <c r="F102" s="249"/>
      <c r="G102" s="250">
        <f>G103</f>
        <v>6356.9</v>
      </c>
    </row>
    <row r="103" spans="1:7" s="65" customFormat="1" ht="15.75">
      <c r="A103" s="245" t="s">
        <v>367</v>
      </c>
      <c r="B103" s="252" t="s">
        <v>221</v>
      </c>
      <c r="C103" s="271">
        <v>969</v>
      </c>
      <c r="D103" s="248">
        <v>801</v>
      </c>
      <c r="E103" s="249"/>
      <c r="F103" s="249"/>
      <c r="G103" s="250">
        <f>G104+G107+G109</f>
        <v>6356.9</v>
      </c>
    </row>
    <row r="104" spans="1:7" s="65" customFormat="1" ht="30" customHeight="1">
      <c r="A104" s="245" t="s">
        <v>368</v>
      </c>
      <c r="B104" s="252" t="s">
        <v>240</v>
      </c>
      <c r="C104" s="271">
        <v>969</v>
      </c>
      <c r="D104" s="248">
        <v>801</v>
      </c>
      <c r="E104" s="249" t="s">
        <v>293</v>
      </c>
      <c r="F104" s="249"/>
      <c r="G104" s="250">
        <f>G105</f>
        <v>5390.4</v>
      </c>
    </row>
    <row r="105" spans="1:8" ht="18" customHeight="1">
      <c r="A105" s="253" t="s">
        <v>369</v>
      </c>
      <c r="B105" s="254" t="s">
        <v>403</v>
      </c>
      <c r="C105" s="272">
        <v>969</v>
      </c>
      <c r="D105" s="256">
        <v>801</v>
      </c>
      <c r="E105" s="257" t="s">
        <v>293</v>
      </c>
      <c r="F105" s="257" t="s">
        <v>193</v>
      </c>
      <c r="G105" s="258">
        <v>5390.4</v>
      </c>
      <c r="H105">
        <v>1500</v>
      </c>
    </row>
    <row r="106" spans="1:7" s="65" customFormat="1" ht="18" customHeight="1">
      <c r="A106" s="245" t="s">
        <v>370</v>
      </c>
      <c r="B106" s="245" t="s">
        <v>222</v>
      </c>
      <c r="C106" s="271">
        <v>969</v>
      </c>
      <c r="D106" s="248">
        <v>804</v>
      </c>
      <c r="E106" s="249"/>
      <c r="F106" s="249"/>
      <c r="G106" s="250">
        <f>G107+G109</f>
        <v>966.5</v>
      </c>
    </row>
    <row r="107" spans="1:7" s="51" customFormat="1" ht="30" customHeight="1">
      <c r="A107" s="245" t="s">
        <v>371</v>
      </c>
      <c r="B107" s="252" t="s">
        <v>296</v>
      </c>
      <c r="C107" s="271">
        <v>969</v>
      </c>
      <c r="D107" s="248">
        <v>804</v>
      </c>
      <c r="E107" s="249" t="s">
        <v>294</v>
      </c>
      <c r="F107" s="249"/>
      <c r="G107" s="250">
        <f>G108</f>
        <v>150</v>
      </c>
    </row>
    <row r="108" spans="1:7" s="219" customFormat="1" ht="21" customHeight="1">
      <c r="A108" s="253" t="s">
        <v>372</v>
      </c>
      <c r="B108" s="254" t="s">
        <v>403</v>
      </c>
      <c r="C108" s="272">
        <v>969</v>
      </c>
      <c r="D108" s="256">
        <v>804</v>
      </c>
      <c r="E108" s="257" t="s">
        <v>294</v>
      </c>
      <c r="F108" s="257" t="s">
        <v>193</v>
      </c>
      <c r="G108" s="258">
        <v>150</v>
      </c>
    </row>
    <row r="109" spans="1:7" s="65" customFormat="1" ht="33.75" customHeight="1">
      <c r="A109" s="245" t="s">
        <v>359</v>
      </c>
      <c r="B109" s="252" t="s">
        <v>297</v>
      </c>
      <c r="C109" s="271">
        <v>969</v>
      </c>
      <c r="D109" s="248">
        <v>804</v>
      </c>
      <c r="E109" s="249" t="s">
        <v>295</v>
      </c>
      <c r="F109" s="249"/>
      <c r="G109" s="250">
        <f>G110</f>
        <v>816.5</v>
      </c>
    </row>
    <row r="110" spans="1:7" ht="18" customHeight="1">
      <c r="A110" s="253" t="s">
        <v>373</v>
      </c>
      <c r="B110" s="254" t="s">
        <v>403</v>
      </c>
      <c r="C110" s="272">
        <v>969</v>
      </c>
      <c r="D110" s="256">
        <v>804</v>
      </c>
      <c r="E110" s="257" t="s">
        <v>295</v>
      </c>
      <c r="F110" s="257" t="s">
        <v>193</v>
      </c>
      <c r="G110" s="258">
        <v>816.5</v>
      </c>
    </row>
    <row r="111" spans="1:7" ht="17.25" customHeight="1">
      <c r="A111" s="214" t="s">
        <v>374</v>
      </c>
      <c r="B111" s="239" t="s">
        <v>223</v>
      </c>
      <c r="C111" s="222">
        <v>969</v>
      </c>
      <c r="D111" s="223">
        <v>1000</v>
      </c>
      <c r="E111" s="165"/>
      <c r="F111" s="165"/>
      <c r="G111" s="216">
        <f>G115+G118+G112</f>
        <v>18545.3</v>
      </c>
    </row>
    <row r="112" spans="1:7" ht="20.25" customHeight="1">
      <c r="A112" s="214"/>
      <c r="B112" s="239" t="s">
        <v>407</v>
      </c>
      <c r="C112" s="222">
        <v>969</v>
      </c>
      <c r="D112" s="223">
        <v>1003</v>
      </c>
      <c r="E112" s="249" t="s">
        <v>295</v>
      </c>
      <c r="F112" s="165"/>
      <c r="G112" s="216">
        <f>G113</f>
        <v>64.8</v>
      </c>
    </row>
    <row r="113" spans="1:7" s="65" customFormat="1" ht="32.25" customHeight="1">
      <c r="A113" s="214"/>
      <c r="B113" s="239" t="s">
        <v>234</v>
      </c>
      <c r="C113" s="222">
        <v>969</v>
      </c>
      <c r="D113" s="223">
        <v>1003</v>
      </c>
      <c r="E113" s="249" t="s">
        <v>295</v>
      </c>
      <c r="F113" s="165"/>
      <c r="G113" s="216">
        <f>G114</f>
        <v>64.8</v>
      </c>
    </row>
    <row r="114" spans="1:7" ht="18.75" customHeight="1">
      <c r="A114" s="253" t="s">
        <v>384</v>
      </c>
      <c r="B114" s="254" t="s">
        <v>403</v>
      </c>
      <c r="C114" s="255">
        <v>969</v>
      </c>
      <c r="D114" s="256">
        <v>1003</v>
      </c>
      <c r="E114" s="257" t="s">
        <v>295</v>
      </c>
      <c r="F114" s="257" t="s">
        <v>193</v>
      </c>
      <c r="G114" s="258">
        <v>64.8</v>
      </c>
    </row>
    <row r="115" spans="1:7" s="219" customFormat="1" ht="17.25" customHeight="1">
      <c r="A115" s="253" t="s">
        <v>375</v>
      </c>
      <c r="B115" s="254" t="s">
        <v>233</v>
      </c>
      <c r="C115" s="255">
        <v>969</v>
      </c>
      <c r="D115" s="256">
        <v>1003</v>
      </c>
      <c r="E115" s="257"/>
      <c r="F115" s="257"/>
      <c r="G115" s="258">
        <f>G116</f>
        <v>0</v>
      </c>
    </row>
    <row r="116" spans="1:7" s="65" customFormat="1" ht="35.25" customHeight="1">
      <c r="A116" s="245" t="s">
        <v>376</v>
      </c>
      <c r="B116" s="252" t="s">
        <v>234</v>
      </c>
      <c r="C116" s="247">
        <v>969</v>
      </c>
      <c r="D116" s="248">
        <v>1003</v>
      </c>
      <c r="E116" s="249" t="s">
        <v>298</v>
      </c>
      <c r="F116" s="249"/>
      <c r="G116" s="250">
        <f>G117</f>
        <v>0</v>
      </c>
    </row>
    <row r="117" spans="1:7" ht="17.25" customHeight="1">
      <c r="A117" s="253" t="s">
        <v>377</v>
      </c>
      <c r="B117" s="254" t="s">
        <v>225</v>
      </c>
      <c r="C117" s="255">
        <v>969</v>
      </c>
      <c r="D117" s="256">
        <v>1003</v>
      </c>
      <c r="E117" s="257" t="s">
        <v>298</v>
      </c>
      <c r="F117" s="257" t="s">
        <v>226</v>
      </c>
      <c r="G117" s="258">
        <v>0</v>
      </c>
    </row>
    <row r="118" spans="1:7" s="65" customFormat="1" ht="18.75" customHeight="1">
      <c r="A118" s="276" t="s">
        <v>378</v>
      </c>
      <c r="B118" s="252" t="s">
        <v>224</v>
      </c>
      <c r="C118" s="247">
        <v>969</v>
      </c>
      <c r="D118" s="248">
        <v>1004</v>
      </c>
      <c r="E118" s="249"/>
      <c r="F118" s="249"/>
      <c r="G118" s="250">
        <f>G119+G122+G125+G127</f>
        <v>18480.5</v>
      </c>
    </row>
    <row r="119" spans="1:7" s="65" customFormat="1" ht="31.5">
      <c r="A119" s="245" t="s">
        <v>379</v>
      </c>
      <c r="B119" s="252" t="s">
        <v>299</v>
      </c>
      <c r="C119" s="247">
        <v>969</v>
      </c>
      <c r="D119" s="248">
        <v>1004</v>
      </c>
      <c r="E119" s="249" t="s">
        <v>300</v>
      </c>
      <c r="F119" s="249"/>
      <c r="G119" s="250">
        <f>G120+G121</f>
        <v>1767.2</v>
      </c>
    </row>
    <row r="120" spans="1:7" ht="47.25">
      <c r="A120" s="253" t="s">
        <v>380</v>
      </c>
      <c r="B120" s="254" t="s">
        <v>178</v>
      </c>
      <c r="C120" s="255">
        <v>969</v>
      </c>
      <c r="D120" s="256">
        <v>1004</v>
      </c>
      <c r="E120" s="257" t="s">
        <v>300</v>
      </c>
      <c r="F120" s="257" t="s">
        <v>179</v>
      </c>
      <c r="G120" s="258">
        <v>138.8</v>
      </c>
    </row>
    <row r="121" spans="1:7" ht="17.25" customHeight="1">
      <c r="A121" s="253" t="s">
        <v>381</v>
      </c>
      <c r="B121" s="254" t="s">
        <v>403</v>
      </c>
      <c r="C121" s="255">
        <v>969</v>
      </c>
      <c r="D121" s="256">
        <v>1004</v>
      </c>
      <c r="E121" s="257" t="s">
        <v>300</v>
      </c>
      <c r="F121" s="257" t="s">
        <v>193</v>
      </c>
      <c r="G121" s="258">
        <v>1628.4</v>
      </c>
    </row>
    <row r="122" spans="1:7" s="65" customFormat="1" ht="51" customHeight="1">
      <c r="A122" s="245" t="s">
        <v>382</v>
      </c>
      <c r="B122" s="252" t="s">
        <v>301</v>
      </c>
      <c r="C122" s="247">
        <v>969</v>
      </c>
      <c r="D122" s="248">
        <v>1004</v>
      </c>
      <c r="E122" s="249" t="s">
        <v>302</v>
      </c>
      <c r="F122" s="249"/>
      <c r="G122" s="250">
        <f>SUM(G123:G124)</f>
        <v>3724</v>
      </c>
    </row>
    <row r="123" spans="1:7" ht="49.5" customHeight="1">
      <c r="A123" s="253" t="s">
        <v>383</v>
      </c>
      <c r="B123" s="254" t="s">
        <v>178</v>
      </c>
      <c r="C123" s="255">
        <v>969</v>
      </c>
      <c r="D123" s="256">
        <v>1004</v>
      </c>
      <c r="E123" s="257" t="s">
        <v>302</v>
      </c>
      <c r="F123" s="257" t="s">
        <v>179</v>
      </c>
      <c r="G123" s="258">
        <v>3469</v>
      </c>
    </row>
    <row r="124" spans="1:7" ht="19.5" customHeight="1">
      <c r="A124" s="253" t="s">
        <v>384</v>
      </c>
      <c r="B124" s="254" t="s">
        <v>403</v>
      </c>
      <c r="C124" s="255">
        <v>969</v>
      </c>
      <c r="D124" s="256">
        <v>1004</v>
      </c>
      <c r="E124" s="257" t="s">
        <v>302</v>
      </c>
      <c r="F124" s="257" t="s">
        <v>193</v>
      </c>
      <c r="G124" s="258">
        <v>255</v>
      </c>
    </row>
    <row r="125" spans="1:7" s="65" customFormat="1" ht="49.5" customHeight="1">
      <c r="A125" s="245" t="s">
        <v>385</v>
      </c>
      <c r="B125" s="252" t="s">
        <v>303</v>
      </c>
      <c r="C125" s="247">
        <v>969</v>
      </c>
      <c r="D125" s="248">
        <v>1004</v>
      </c>
      <c r="E125" s="249" t="s">
        <v>304</v>
      </c>
      <c r="F125" s="249"/>
      <c r="G125" s="250">
        <f>G126</f>
        <v>8681</v>
      </c>
    </row>
    <row r="126" spans="1:7" ht="18.75" customHeight="1">
      <c r="A126" s="253" t="s">
        <v>386</v>
      </c>
      <c r="B126" s="254" t="s">
        <v>225</v>
      </c>
      <c r="C126" s="255">
        <v>969</v>
      </c>
      <c r="D126" s="256">
        <v>1004</v>
      </c>
      <c r="E126" s="257" t="s">
        <v>304</v>
      </c>
      <c r="F126" s="257" t="s">
        <v>226</v>
      </c>
      <c r="G126" s="258">
        <v>8681</v>
      </c>
    </row>
    <row r="127" spans="1:7" s="65" customFormat="1" ht="30.75" customHeight="1">
      <c r="A127" s="288" t="s">
        <v>387</v>
      </c>
      <c r="B127" s="252" t="s">
        <v>305</v>
      </c>
      <c r="C127" s="289">
        <v>969</v>
      </c>
      <c r="D127" s="290">
        <v>1004</v>
      </c>
      <c r="E127" s="291" t="s">
        <v>306</v>
      </c>
      <c r="F127" s="291"/>
      <c r="G127" s="292">
        <f>G128</f>
        <v>4308.3</v>
      </c>
    </row>
    <row r="128" spans="1:7" ht="18.75" customHeight="1">
      <c r="A128" s="293" t="s">
        <v>388</v>
      </c>
      <c r="B128" s="254" t="s">
        <v>225</v>
      </c>
      <c r="C128" s="294">
        <v>969</v>
      </c>
      <c r="D128" s="295">
        <v>1004</v>
      </c>
      <c r="E128" s="296" t="s">
        <v>306</v>
      </c>
      <c r="F128" s="296" t="s">
        <v>226</v>
      </c>
      <c r="G128" s="297">
        <v>4308.3</v>
      </c>
    </row>
    <row r="129" spans="1:7" ht="19.5" customHeight="1">
      <c r="A129" s="245" t="s">
        <v>393</v>
      </c>
      <c r="B129" s="282" t="s">
        <v>227</v>
      </c>
      <c r="C129" s="271">
        <v>969</v>
      </c>
      <c r="D129" s="248">
        <v>1100</v>
      </c>
      <c r="E129" s="249"/>
      <c r="F129" s="249"/>
      <c r="G129" s="250">
        <f>G130</f>
        <v>771.7</v>
      </c>
    </row>
    <row r="130" spans="1:7" ht="15.75" customHeight="1">
      <c r="A130" s="277" t="s">
        <v>389</v>
      </c>
      <c r="B130" s="280" t="s">
        <v>228</v>
      </c>
      <c r="C130" s="272">
        <v>969</v>
      </c>
      <c r="D130" s="256">
        <v>1102</v>
      </c>
      <c r="E130" s="257" t="s">
        <v>254</v>
      </c>
      <c r="F130" s="257"/>
      <c r="G130" s="258">
        <f>G131</f>
        <v>771.7</v>
      </c>
    </row>
    <row r="131" spans="1:7" s="65" customFormat="1" ht="65.25" customHeight="1">
      <c r="A131" s="245" t="s">
        <v>390</v>
      </c>
      <c r="B131" s="252" t="s">
        <v>239</v>
      </c>
      <c r="C131" s="271">
        <v>969</v>
      </c>
      <c r="D131" s="248">
        <v>1102</v>
      </c>
      <c r="E131" s="249" t="s">
        <v>254</v>
      </c>
      <c r="F131" s="249"/>
      <c r="G131" s="250">
        <f>G132</f>
        <v>771.7</v>
      </c>
    </row>
    <row r="132" spans="1:7" ht="18.75" customHeight="1">
      <c r="A132" s="253" t="s">
        <v>391</v>
      </c>
      <c r="B132" s="254" t="s">
        <v>403</v>
      </c>
      <c r="C132" s="272">
        <v>969</v>
      </c>
      <c r="D132" s="256">
        <v>1102</v>
      </c>
      <c r="E132" s="257" t="s">
        <v>254</v>
      </c>
      <c r="F132" s="257" t="s">
        <v>193</v>
      </c>
      <c r="G132" s="258">
        <v>771.7</v>
      </c>
    </row>
    <row r="133" spans="1:7" ht="15.75" customHeight="1">
      <c r="A133" s="245" t="s">
        <v>392</v>
      </c>
      <c r="B133" s="252" t="s">
        <v>229</v>
      </c>
      <c r="C133" s="247">
        <v>969</v>
      </c>
      <c r="D133" s="248">
        <v>1200</v>
      </c>
      <c r="E133" s="249"/>
      <c r="F133" s="249"/>
      <c r="G133" s="250">
        <f>G134</f>
        <v>296.2</v>
      </c>
    </row>
    <row r="134" spans="1:7" ht="15" customHeight="1">
      <c r="A134" s="253" t="s">
        <v>394</v>
      </c>
      <c r="B134" s="280" t="s">
        <v>44</v>
      </c>
      <c r="C134" s="272">
        <v>969</v>
      </c>
      <c r="D134" s="256">
        <v>1202</v>
      </c>
      <c r="E134" s="257" t="s">
        <v>253</v>
      </c>
      <c r="F134" s="257"/>
      <c r="G134" s="258">
        <f>G135</f>
        <v>296.2</v>
      </c>
    </row>
    <row r="135" spans="1:7" ht="18" customHeight="1">
      <c r="A135" s="253" t="s">
        <v>395</v>
      </c>
      <c r="B135" s="254" t="s">
        <v>238</v>
      </c>
      <c r="C135" s="272">
        <v>969</v>
      </c>
      <c r="D135" s="256">
        <v>1202</v>
      </c>
      <c r="E135" s="257" t="s">
        <v>253</v>
      </c>
      <c r="F135" s="257"/>
      <c r="G135" s="258">
        <f>G136</f>
        <v>296.2</v>
      </c>
    </row>
    <row r="136" spans="1:7" ht="19.5" customHeight="1">
      <c r="A136" s="253" t="s">
        <v>396</v>
      </c>
      <c r="B136" s="254" t="s">
        <v>403</v>
      </c>
      <c r="C136" s="272">
        <v>969</v>
      </c>
      <c r="D136" s="256">
        <v>1202</v>
      </c>
      <c r="E136" s="257" t="s">
        <v>253</v>
      </c>
      <c r="F136" s="257" t="s">
        <v>193</v>
      </c>
      <c r="G136" s="258">
        <v>296.2</v>
      </c>
    </row>
    <row r="137" spans="1:7" ht="27" customHeight="1">
      <c r="A137" s="284"/>
      <c r="B137" s="298" t="s">
        <v>230</v>
      </c>
      <c r="C137" s="298"/>
      <c r="D137" s="285"/>
      <c r="E137" s="286"/>
      <c r="F137" s="286"/>
      <c r="G137" s="287">
        <f>G26+G50+G54+G61+G87+G102+G111+G129+G133+G12</f>
        <v>115105.79999999999</v>
      </c>
    </row>
    <row r="149" ht="18">
      <c r="B149" s="221"/>
    </row>
  </sheetData>
  <sheetProtection/>
  <mergeCells count="9">
    <mergeCell ref="E5:G5"/>
    <mergeCell ref="E6:F6"/>
    <mergeCell ref="A9:A10"/>
    <mergeCell ref="B9:B10"/>
    <mergeCell ref="C9:C10"/>
    <mergeCell ref="D9:D10"/>
    <mergeCell ref="E9:E10"/>
    <mergeCell ref="F9:F10"/>
    <mergeCell ref="G9:G10"/>
  </mergeCells>
  <printOptions horizontalCentered="1"/>
  <pageMargins left="0.31496062992125984" right="0.2755905511811024" top="0.3937007874015748" bottom="0.35433070866141736" header="0.1968503937007874" footer="0.275590551181102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molochkova</cp:lastModifiedBy>
  <cp:lastPrinted>2018-12-14T13:13:21Z</cp:lastPrinted>
  <dcterms:created xsi:type="dcterms:W3CDTF">1996-10-08T23:32:33Z</dcterms:created>
  <dcterms:modified xsi:type="dcterms:W3CDTF">2018-12-14T13:18:42Z</dcterms:modified>
  <cp:category/>
  <cp:version/>
  <cp:contentType/>
  <cp:contentStatus/>
</cp:coreProperties>
</file>