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Доходы" sheetId="1" r:id="rId1"/>
    <sheet name="Показатели исполнения" sheetId="2" r:id="rId2"/>
    <sheet name="Распределение " sheetId="3" r:id="rId3"/>
    <sheet name="Дефиц." sheetId="4" state="hidden" r:id="rId4"/>
    <sheet name="ИФД" sheetId="5" r:id="rId5"/>
  </sheets>
  <definedNames/>
  <calcPr fullCalcOnLoad="1"/>
</workbook>
</file>

<file path=xl/sharedStrings.xml><?xml version="1.0" encoding="utf-8"?>
<sst xmlns="http://schemas.openxmlformats.org/spreadsheetml/2006/main" count="801" uniqueCount="330">
  <si>
    <t xml:space="preserve"> </t>
  </si>
  <si>
    <t>(тыс.руб.)</t>
  </si>
  <si>
    <t>Код</t>
  </si>
  <si>
    <t>Наименование источника доходов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</si>
  <si>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</si>
  <si>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</si>
  <si>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</si>
  <si>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</si>
  <si>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</si>
  <si>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 xml:space="preserve"> 1 05 01000 00 0000 110</t>
  </si>
  <si>
    <t>Налог, взимаемый в связи с применением упрощенной системы налогообложения</t>
  </si>
  <si>
    <t>182</t>
  </si>
  <si>
    <t>Налог, взимаемый с налогоплательщиков, выбравших в качестве объекта налогообложения доходы</t>
  </si>
  <si>
    <t xml:space="preserve"> 1 05 01011 01 0000 110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</si>
  <si>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</si>
  <si>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</si>
  <si>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</si>
  <si>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1 05 01021 01 0000 110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</si>
  <si>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</si>
  <si>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</si>
  <si>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</si>
  <si>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 xml:space="preserve">Единый налог на вмененный доход для отдельных видов деятельности 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</si>
  <si>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</si>
  <si>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</si>
  <si>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</si>
  <si>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1 13 00000 00 0000 000</t>
  </si>
  <si>
    <t>1 13 02990 00 0000 130</t>
  </si>
  <si>
    <t>1 13 02993 03 0000 130</t>
  </si>
  <si>
    <t>1 13 02993 03 0100 130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</si>
  <si>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</si>
  <si>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 1 16 00000 00 0000 000</t>
  </si>
  <si>
    <t>806</t>
  </si>
  <si>
    <t>807</t>
  </si>
  <si>
    <t>860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</si>
  <si>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</si>
  <si>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</si>
  <si>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</si>
  <si>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</si>
  <si>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</si>
  <si>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969</t>
  </si>
  <si>
    <t>ИТОГО ДОХОДОВ</t>
  </si>
  <si>
    <t>Исполнено</t>
  </si>
  <si>
    <t>% исполнения</t>
  </si>
  <si>
    <t xml:space="preserve">        Показатели исполнения доходов бюджета муниципального образования муниципальный округ Юнтолово</t>
  </si>
  <si>
    <t>Наименование</t>
  </si>
  <si>
    <t>ГРБС</t>
  </si>
  <si>
    <t>Раздел и подраздел</t>
  </si>
  <si>
    <t>Целевая статья</t>
  </si>
  <si>
    <t>Вид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</si>
  <si>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</si>
  <si>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</si>
  <si>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</si>
  <si>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</si>
  <si>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</si>
  <si>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</si>
  <si>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Резервный фонд Местной Администрации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</si>
  <si>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</si>
  <si>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</si>
  <si>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</si>
  <si>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</si>
  <si>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ЖИЛИЩНО-КОММУНАЛЬНОЕ ХОЗЯЙСТВО</t>
  </si>
  <si>
    <t>Благоустройство</t>
  </si>
  <si>
    <t>ОБРАЗОВАНИЕ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</si>
  <si>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</si>
  <si>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 xml:space="preserve">КУЛЬТУРА,  КИНЕМАТОГРАФИЯ </t>
  </si>
  <si>
    <t xml:space="preserve">Культура </t>
  </si>
  <si>
    <t>СОЦИАЛЬНАЯ ПОЛИТИКА</t>
  </si>
  <si>
    <t>Охрана семьи и детства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</si>
  <si>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</si>
  <si>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</si>
  <si>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</si>
  <si>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ИТОГО РАСХОДОВ</t>
  </si>
  <si>
    <t>(тыс.руб)</t>
  </si>
  <si>
    <t>Утверждено</t>
  </si>
  <si>
    <t xml:space="preserve">Исполнено </t>
  </si>
  <si>
    <t xml:space="preserve">969 01 05 00 00 00 0000 000 </t>
  </si>
  <si>
    <t>Изменение остатков средств на счетах по учету средств бюджета</t>
  </si>
  <si>
    <t>969 01 05 00 00 00 0000 500</t>
  </si>
  <si>
    <t>Увеличение   остатков средств  бюджетов</t>
  </si>
  <si>
    <t>969 01 05 02 01 03 0000 510</t>
  </si>
  <si>
    <t>Увеличение прочих остатков денежных средств  бюджетов внутригородских муниципальных образований Санкт-Петербурга</t>
  </si>
  <si>
    <t>969 01 05 00 00 00 0000 600</t>
  </si>
  <si>
    <t>Уменьшение  остатков средств  бюджетов</t>
  </si>
  <si>
    <t>969 01 05 02 01 03 0000 610</t>
  </si>
  <si>
    <t>Уменьшение прочих остатков денежных средств  бюджетов внутригородских муниципальных образований Санкт-Петербурга</t>
  </si>
  <si>
    <t>Итого источников внутреннего финансирования дефицита бюджета</t>
  </si>
  <si>
    <t xml:space="preserve">                           Показатели источников финансирования дефицита бюджета муниципального образования </t>
  </si>
  <si>
    <t>Осуществление строительного контроля над выполнением работ по благоустройству</t>
  </si>
  <si>
    <t>Другие вопросы в области культуры, кинематографии</t>
  </si>
  <si>
    <t>Налог, взимаемый в связи с применением патентной системы налогообложения</t>
  </si>
  <si>
    <t>800</t>
  </si>
  <si>
    <r>
      <t xml:space="preserve">                                                                                              к  Постановлению  МА №</t>
    </r>
    <r>
      <rPr>
        <sz val="11"/>
        <color indexed="10"/>
        <rFont val="Arial"/>
        <family val="2"/>
      </rPr>
      <t xml:space="preserve"> 01-18/   от  года</t>
    </r>
  </si>
  <si>
    <t xml:space="preserve">                                            муниципальный округ Юнтолово  за 1 квартал 2014 года</t>
  </si>
  <si>
    <t>Содержание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</si>
  <si>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</si>
  <si>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</si>
  <si>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</si>
  <si>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</si>
  <si>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Профессиональная подготовка, переподготовка и повышение квалификации</t>
  </si>
  <si>
    <t>Социальное обеспечение и иные выплаты населению</t>
  </si>
  <si>
    <t>300</t>
  </si>
  <si>
    <t>Приложение 1</t>
  </si>
  <si>
    <r>
      <t xml:space="preserve">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</t>
    </r>
  </si>
  <si>
    <t xml:space="preserve">        Приложение 4</t>
  </si>
  <si>
    <t xml:space="preserve">                                                                                                  </t>
  </si>
  <si>
    <t xml:space="preserve">Подготовка и обучение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 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</si>
  <si>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Муниципального Совета, муниципальных служащих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</si>
  <si>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</si>
  <si>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</si>
  <si>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Опубликование муниципальных правовых актов, иной информации</t>
  </si>
  <si>
    <t>№ п/п</t>
  </si>
  <si>
    <t>I</t>
  </si>
  <si>
    <t>1.1.</t>
  </si>
  <si>
    <t>1.</t>
  </si>
  <si>
    <t>1.1.1.</t>
  </si>
  <si>
    <t>1.1.1.1.</t>
  </si>
  <si>
    <t>1.1.1.2.</t>
  </si>
  <si>
    <t>1.1.2.</t>
  </si>
  <si>
    <t>1.1.2.1.</t>
  </si>
  <si>
    <t>1.1.2.2.</t>
  </si>
  <si>
    <t>1.1.3.</t>
  </si>
  <si>
    <t>1.2.</t>
  </si>
  <si>
    <t>1.2.1.</t>
  </si>
  <si>
    <t>1.2.2.</t>
  </si>
  <si>
    <t>1.3.</t>
  </si>
  <si>
    <t>1.3.1.</t>
  </si>
  <si>
    <t>2.</t>
  </si>
  <si>
    <t>2.1.</t>
  </si>
  <si>
    <t>2.1.1.</t>
  </si>
  <si>
    <t>3.</t>
  </si>
  <si>
    <t>3.1.</t>
  </si>
  <si>
    <t>4.</t>
  </si>
  <si>
    <t>4.1.</t>
  </si>
  <si>
    <t>II</t>
  </si>
  <si>
    <t xml:space="preserve">                           Показатели исполнения по ведомственной структуре расходов бюджета внутригородского муниципального </t>
  </si>
  <si>
    <r>
      <t xml:space="preserve">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</t>
    </r>
  </si>
  <si>
    <t>Приложение 2</t>
  </si>
  <si>
    <t>00200 00010</t>
  </si>
  <si>
    <t>00200 00021</t>
  </si>
  <si>
    <t>00200 00022</t>
  </si>
  <si>
    <t>00200 00023</t>
  </si>
  <si>
    <t>Закупка товаров, работ и услуг для государственных (муниципальных) нужд</t>
  </si>
  <si>
    <t>Уплата  членских взносов на осуществление деятельности Совета муниципальных образований Санкт-Петербурга и содержание его органов</t>
  </si>
  <si>
    <t xml:space="preserve"> I  Муниципальный Совет  МО МО Юнтолово </t>
  </si>
  <si>
    <t xml:space="preserve">  II Местная Администрация  МО МО Юнтолово </t>
  </si>
  <si>
    <t>00200 00031</t>
  </si>
  <si>
    <t>00200 00032</t>
  </si>
  <si>
    <t>45700 00250</t>
  </si>
  <si>
    <t>51200 00240</t>
  </si>
  <si>
    <t>51100 G0870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</si>
  <si>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</si>
  <si>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Физическая культура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</si>
  <si>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</si>
  <si>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51100 G0860</t>
  </si>
  <si>
    <t>Расходы на исполнение 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</si>
  <si>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</si>
  <si>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09200 Г0850</t>
  </si>
  <si>
    <t>Расходы на исполнение 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</si>
  <si>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0700000060</t>
  </si>
  <si>
    <t>Осуществление закупок товаров, работ, услуг для обеспечения муниципальных нужд</t>
  </si>
  <si>
    <t>0920000076</t>
  </si>
  <si>
    <t>7950000510</t>
  </si>
  <si>
    <t>7950000520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</si>
  <si>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</si>
  <si>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7950000530</t>
  </si>
  <si>
    <t>2190000090</t>
  </si>
  <si>
    <t>5100000101</t>
  </si>
  <si>
    <t>Другие вопросы в области национальной экономики</t>
  </si>
  <si>
    <t>Содействие развитию малого бизнеса на территории муниципального образования</t>
  </si>
  <si>
    <t>3450000110</t>
  </si>
  <si>
    <t>7950000490</t>
  </si>
  <si>
    <t xml:space="preserve">Ведомственная целевая программа  участия в мероприятиях по профилактике незаконного потребления наркотических средств и психотропных веществ, новых поенциально опасных психоактивных веществ,наркомании в Санкт-Петербурге </t>
  </si>
  <si>
    <t>4500000200</t>
  </si>
  <si>
    <t xml:space="preserve"> Организация и проведение досуговых мероприятий для жителей муниципального образования</t>
  </si>
  <si>
    <t>4500000560</t>
  </si>
  <si>
    <t>0920000440</t>
  </si>
  <si>
    <t>0020000010</t>
  </si>
  <si>
    <t>0020000021</t>
  </si>
  <si>
    <t>0020000022</t>
  </si>
  <si>
    <t>0020000023</t>
  </si>
  <si>
    <t>0020000031</t>
  </si>
  <si>
    <t>0020000032</t>
  </si>
  <si>
    <t>09200Г0850</t>
  </si>
  <si>
    <r>
      <t xml:space="preserve">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</t>
    </r>
  </si>
  <si>
    <t>Приложение 3</t>
  </si>
  <si>
    <t>51100G0870</t>
  </si>
  <si>
    <t>51100G0860</t>
  </si>
  <si>
    <t>5120000240</t>
  </si>
  <si>
    <t>4570000250</t>
  </si>
  <si>
    <r>
      <t xml:space="preserve">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Приложение №  4</t>
    </r>
  </si>
  <si>
    <t xml:space="preserve">     (тыс.руб.)</t>
  </si>
  <si>
    <t xml:space="preserve">000 01 05 00 00 00 0000 000 </t>
  </si>
  <si>
    <t xml:space="preserve">ИТОГО ИСТОЧНИКОВ ВНУТРЕННЕГО ФИНАНСИРОВАНИЯ ДЕФИЦИТА БЮДЖЕТА </t>
  </si>
  <si>
    <t xml:space="preserve">                             Показатели источников финансирования дефицита бюджета внутригородского муниципального образования </t>
  </si>
  <si>
    <t xml:space="preserve"> 1 05 01010 01 0000 110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</si>
  <si>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</si>
  <si>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</si>
  <si>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2.1.1.1.</t>
  </si>
  <si>
    <t>867</t>
  </si>
  <si>
    <t>Субвенции  бюджетам бюджетной системы Российской Федерации</t>
  </si>
  <si>
    <t>4.1.1.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</si>
  <si>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</si>
  <si>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4.1.2.</t>
  </si>
  <si>
    <t>824</t>
  </si>
  <si>
    <t>Содержание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</si>
  <si>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</si>
  <si>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>Расходы на исполнение  государственного полномочия Санкт-Петербурга по организации и осуществлению деятельности по опеке и попечительству за счет средств местного бюджета</t>
  </si>
  <si>
    <t>Другие вопросы в области образования</t>
  </si>
  <si>
    <t>Организация и проведение досуговых мероприятий для жителей муниципального образования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</si>
  <si>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</si>
  <si>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 1 05 02000 02 0000 110</t>
  </si>
  <si>
    <t>1 05 04000 02 0000 110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</si>
  <si>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</si>
  <si>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 </t>
  </si>
  <si>
    <t>Прочие доходы от  компенсации затрат государства</t>
  </si>
  <si>
    <t xml:space="preserve">Прочие доходы от компенсации затрат  бюджетов внутригородских муниципальных образований городов федерального значения  </t>
  </si>
  <si>
    <t>ШТРАФЫ,  САНКЦИИ,  ВОЗМЕЩЕНИЕ УЩЕРБА</t>
  </si>
  <si>
    <t>Субвенции  бюджетам внутригородских муниципальных образований Санкт-Петербурга  на выполнение отдельных государственных  полномочий Санкт-Петербурга  по организации и осуществлению деятельности по опеке и попечительству</t>
  </si>
  <si>
    <t xml:space="preserve">Субвенции  бюджетам внутригородских муниципальных образований Санкт-Петербурга  на выполнение отдельного государственного  полномочия Санкт-Петербурга по  определению должностных лиц, уполномоченных составлять протоколы об административных  правонарушениях и составлению протоколов об административных правонарушениях </t>
  </si>
  <si>
    <t>Субвенции бюджетам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</si>
  <si>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</si>
  <si>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муниципальных образований Санкт-Петербурга на  содержание ребенка в семье опекуна и приемной семье</t>
  </si>
  <si>
    <t>Субвенции бюджетам  внутригородских муниципальных образований Санкт-Петербурга  на вознаграждение, причитающееся приемному родителю</t>
  </si>
  <si>
    <t>Увеличение прочих остатков денежных средств  бюджетов внутригородских муниципальных образований городов федерального значения</t>
  </si>
  <si>
    <t>Уменьшение прочих остатков денежных средств  бюджетов внутригородских муниципальных образований городов федерального значения</t>
  </si>
  <si>
    <t>Содержание депутатов, осуществляющих свои полномочия на постоянной основе</t>
  </si>
  <si>
    <t xml:space="preserve">Компенсация депутатам, осуществляющим свои полномочия на непостоянной основе </t>
  </si>
  <si>
    <t>Содержание и обеспечение деятельности представительного органа муниципального образования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</si>
  <si>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, социальную и культурную адаптацию мигрантов, профилактику межнациональных (межэтнических) конфликтов</t>
  </si>
  <si>
    <t>7950000540</t>
  </si>
  <si>
    <t xml:space="preserve">Ведомственная целевая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
</t>
  </si>
  <si>
    <t>Проведение работ по военно-патриотическому воспитанию граждан муниципального образования</t>
  </si>
  <si>
    <t>4310000191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</si>
  <si>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</si>
  <si>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Пенсионное обеспечение</t>
  </si>
  <si>
    <t>09200G0100</t>
  </si>
  <si>
    <t xml:space="preserve">Ведомственная целевая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 
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</si>
  <si>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адаптацию мигрантов, профилактику межнациональных (межэтнических) конфликтов</t>
  </si>
  <si>
    <t xml:space="preserve">Ведомственная целевая программа участия в профилактике терроризма и экстремизм, а также в минимизации и (или) ликвидации последствий их проявлений а на территории муниципального образования 
</t>
  </si>
  <si>
    <t>ДОХОДЫ ОТ ОКАЗАНИЯ ПЛАТНЫХ УСЛУГ И КОМПЕНСАЦИИ ЗАТРАТ ГОСУДАРСТВА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</si>
  <si>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</si>
  <si>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</si>
  <si>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</si>
  <si>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Доходы от реализации 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</si>
  <si>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1  14 02033 03 0000 410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</si>
  <si>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</si>
  <si>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3.1.1.</t>
  </si>
  <si>
    <t xml:space="preserve">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</si>
  <si>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</si>
  <si>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</si>
  <si>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</t>
  </si>
  <si>
    <t>4.1.3.</t>
  </si>
  <si>
    <t>815</t>
  </si>
  <si>
    <t>4.1.4.</t>
  </si>
  <si>
    <t>4.1.5.</t>
  </si>
  <si>
    <t>5.</t>
  </si>
  <si>
    <t xml:space="preserve"> 2 02 30000 00 0000 150</t>
  </si>
  <si>
    <t>5.1.1.</t>
  </si>
  <si>
    <t>2 02 30024 00 0000 150</t>
  </si>
  <si>
    <t>5.1.1.1.</t>
  </si>
  <si>
    <t>2 02 30024 03 0000 150</t>
  </si>
  <si>
    <t xml:space="preserve"> 2 02 30024 03 0100 150</t>
  </si>
  <si>
    <t>5.1.1.1.2.</t>
  </si>
  <si>
    <t>2 02 30024 03 0200 150</t>
  </si>
  <si>
    <t xml:space="preserve"> 2 02 30027 00 0000 150</t>
  </si>
  <si>
    <t xml:space="preserve"> 2 02 30027 03 0000 150</t>
  </si>
  <si>
    <t xml:space="preserve"> 2 02 30027 03 0100 150</t>
  </si>
  <si>
    <t xml:space="preserve"> 2 02 30027 03 0200 150</t>
  </si>
  <si>
    <t>5.1.</t>
  </si>
  <si>
    <t xml:space="preserve">Утверждено на 2020  год         </t>
  </si>
  <si>
    <t xml:space="preserve">Утверждено на 2020 год         </t>
  </si>
  <si>
    <t xml:space="preserve">Утверждено на 2020 год </t>
  </si>
  <si>
    <t>4.2.</t>
  </si>
  <si>
    <t>4.2.1.</t>
  </si>
  <si>
    <t>4.2.1.1.</t>
  </si>
  <si>
    <t>116 10000 00 0000 140</t>
  </si>
  <si>
    <t>116 10120 01 0000 140</t>
  </si>
  <si>
    <t>116 10123 01 0031 140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</si>
  <si>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</si>
  <si>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</si>
  <si>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</si>
  <si>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</si>
  <si>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Содержание внутриквартальных территорий в части обеспечения ремонта покрытий, расположенных на внутриквартальных территориях, а так же размещение покрытий, в том числе предназначенных для кратковременного и длительного хранения индивидуального автотранспорта, на  внутриквартальных территориях</t>
  </si>
  <si>
    <t>60000 00131</t>
  </si>
  <si>
    <t>Закупка товаров, работ и услуг для обеспечения государственных (муниципальных) нужд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</si>
  <si>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информационных щитов и стендов</t>
  </si>
  <si>
    <t>60000 00132</t>
  </si>
  <si>
    <t>Содержание, в том числе уборка, территорий зеленых насаждений общего пользования местного значения (включая расположенные на них элементы благоустройства), защита зеленых насаждений на указанных территориях</t>
  </si>
  <si>
    <t>60000 00151</t>
  </si>
  <si>
    <t>Проведение санитарных рубок, удаление аварийных, больных деревьев и кустарников в отношении территорий зеленых насаждений общего пользования местного значения, а так же на территориях, не относящихся к территориям зеленых насаждений в соответствии с законом Санкт-Петербурга</t>
  </si>
  <si>
    <t>60000 00152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</si>
  <si>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 и размещение, содержание элементов озеленения на внутриквартальных территориях</t>
  </si>
  <si>
    <t>60000 00153</t>
  </si>
  <si>
    <t>Размещение, содержание спортивных и детских площадок, включая ремонт расположенных на них элементов благоустройства, на внутриквартальных территориях</t>
  </si>
  <si>
    <t>60000 00161</t>
  </si>
  <si>
    <t>Обеспечение проектирования благоустройства при размещении элементов благоустройства</t>
  </si>
  <si>
    <t>60000 00163</t>
  </si>
  <si>
    <t>60000 00164</t>
  </si>
  <si>
    <t xml:space="preserve">60000 00164 </t>
  </si>
  <si>
    <t>0920000071</t>
  </si>
  <si>
    <t>Формирование архивных фондов органов местного самоуправления, муниципальных предприятий и учреждений</t>
  </si>
  <si>
    <t>5050000232</t>
  </si>
  <si>
    <t>5050000231</t>
  </si>
  <si>
    <t>Расходы на выплату пенсии за выслугу лет лицам, замещавшим должности муниципальной службы в органах местного самоуправления</t>
  </si>
  <si>
    <t>Социальное обеспечение населения</t>
  </si>
  <si>
    <t>Расходы на выплату ежемесячной доплаты к страховой пенсии по старости, страховой пенсии по инвалидности, пенсии за выслугу лет  за стаж работы  лицам, замещавшим муниципальные должности на постоянной основе, должности муниципальной службы в органах местного самоуправления образований</t>
  </si>
  <si>
    <t>Распределение бюджетных ассигнований бюджета внутригородского муниципального образования Санкт-Петербурга муниципальный округ Юнтолово по разделам, подразделам, целевым статьям и по группам видов расходов классификации расходов бюджета на 2020 год</t>
  </si>
  <si>
    <t>Участие в организации и финансировании временного трудоустройства несовершеннолетних в возрасте от 14 до 18 в свободное от учебы время</t>
  </si>
  <si>
    <t xml:space="preserve">                                                                                                                             Постановление от 06.07.2020 № 01-18/28</t>
  </si>
  <si>
    <t xml:space="preserve">                                      Санкт-Петербурга муниципальный округ Юнтолово за 1 полугодие 2020 года</t>
  </si>
  <si>
    <t>Постановление  от 06.07.2020 № 01-18/28</t>
  </si>
  <si>
    <t xml:space="preserve">                                                               за 1 полугодие 2020 года</t>
  </si>
  <si>
    <t>4.2.1.2.</t>
  </si>
  <si>
    <t>2 02 10000 00 0000 150</t>
  </si>
  <si>
    <t>Дотации бюджетам бюджетной системы Российской Федерации</t>
  </si>
  <si>
    <t>2 02 19999 00 0000 150</t>
  </si>
  <si>
    <t>Прочие дотации</t>
  </si>
  <si>
    <t>2 02 19999 03 0000 150</t>
  </si>
  <si>
    <t>Прочие дотации бюджетам внутригородских муниципальных образований городов федерального значения</t>
  </si>
  <si>
    <t>5.2.</t>
  </si>
  <si>
    <t>5.2.1.</t>
  </si>
  <si>
    <t>5.2.1.1.</t>
  </si>
  <si>
    <t>5.2.1.1.1.</t>
  </si>
  <si>
    <t>5.2.2.</t>
  </si>
  <si>
    <t>5.2.2.1.</t>
  </si>
  <si>
    <t>5.2.2.1.1.</t>
  </si>
  <si>
    <t>5.2.2.1.2.</t>
  </si>
  <si>
    <t xml:space="preserve">                                            Постановление  от 06.07.2020 № 01-18/28</t>
  </si>
  <si>
    <t xml:space="preserve"> образования Санкт-Петербурга муниципальный округ Юнтолово за 1 полугодие 2020 года </t>
  </si>
  <si>
    <r>
      <t xml:space="preserve">                                      </t>
    </r>
    <r>
      <rPr>
        <sz val="11"/>
        <rFont val="Arial"/>
        <family val="2"/>
      </rPr>
      <t xml:space="preserve">  Постановление  от 06.07.2020 № 01-18/28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</si>
</sst>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#,##0.0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1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.5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wrapText="1"/>
    </xf>
    <xf numFmtId="180" fontId="8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wrapText="1"/>
    </xf>
    <xf numFmtId="180" fontId="4" fillId="0" borderId="15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81" fontId="1" fillId="0" borderId="19" xfId="0" applyNumberFormat="1" applyFont="1" applyBorder="1" applyAlignment="1">
      <alignment/>
    </xf>
    <xf numFmtId="0" fontId="7" fillId="0" borderId="20" xfId="0" applyFont="1" applyBorder="1" applyAlignment="1">
      <alignment wrapText="1"/>
    </xf>
    <xf numFmtId="180" fontId="7" fillId="0" borderId="21" xfId="0" applyNumberFormat="1" applyFont="1" applyBorder="1" applyAlignment="1">
      <alignment horizontal="center"/>
    </xf>
    <xf numFmtId="180" fontId="7" fillId="0" borderId="22" xfId="0" applyNumberFormat="1" applyFont="1" applyBorder="1" applyAlignment="1">
      <alignment horizontal="center"/>
    </xf>
    <xf numFmtId="180" fontId="8" fillId="0" borderId="2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24" xfId="0" applyFont="1" applyBorder="1" applyAlignment="1">
      <alignment horizontal="center" vertical="center" wrapText="1"/>
    </xf>
    <xf numFmtId="180" fontId="4" fillId="0" borderId="18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justify" wrapText="1"/>
    </xf>
    <xf numFmtId="0" fontId="4" fillId="0" borderId="26" xfId="0" applyFont="1" applyBorder="1" applyAlignment="1">
      <alignment vertical="justify" wrapText="1"/>
    </xf>
    <xf numFmtId="0" fontId="7" fillId="0" borderId="0" xfId="0" applyFont="1" applyAlignment="1">
      <alignment/>
    </xf>
    <xf numFmtId="0" fontId="2" fillId="0" borderId="16" xfId="0" applyFont="1" applyBorder="1" applyAlignment="1">
      <alignment vertical="top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vertical="top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2" fillId="0" borderId="16" xfId="0" applyFont="1" applyBorder="1" applyAlignment="1">
      <alignment vertical="justify" wrapText="1"/>
    </xf>
    <xf numFmtId="0" fontId="14" fillId="0" borderId="16" xfId="0" applyFont="1" applyBorder="1" applyAlignment="1">
      <alignment/>
    </xf>
    <xf numFmtId="0" fontId="14" fillId="0" borderId="16" xfId="0" applyFont="1" applyBorder="1" applyAlignment="1">
      <alignment vertical="top" wrapText="1"/>
    </xf>
    <xf numFmtId="0" fontId="17" fillId="0" borderId="16" xfId="0" applyFont="1" applyBorder="1" applyAlignment="1">
      <alignment vertical="justify" wrapText="1"/>
    </xf>
    <xf numFmtId="0" fontId="18" fillId="0" borderId="16" xfId="0" applyFont="1" applyBorder="1" applyAlignment="1">
      <alignment vertical="justify" wrapText="1"/>
    </xf>
    <xf numFmtId="0" fontId="17" fillId="0" borderId="16" xfId="0" applyFont="1" applyBorder="1" applyAlignment="1">
      <alignment vertical="center" wrapText="1"/>
    </xf>
    <xf numFmtId="0" fontId="16" fillId="0" borderId="13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15" fillId="0" borderId="0" xfId="0" applyFont="1" applyAlignment="1">
      <alignment/>
    </xf>
    <xf numFmtId="181" fontId="2" fillId="0" borderId="27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180" fontId="2" fillId="0" borderId="27" xfId="0" applyNumberFormat="1" applyFont="1" applyBorder="1" applyAlignment="1">
      <alignment horizontal="right" vertical="center"/>
    </xf>
    <xf numFmtId="180" fontId="2" fillId="0" borderId="27" xfId="0" applyNumberFormat="1" applyFont="1" applyFill="1" applyBorder="1" applyAlignment="1">
      <alignment horizontal="right" vertical="top"/>
    </xf>
    <xf numFmtId="181" fontId="3" fillId="0" borderId="27" xfId="0" applyNumberFormat="1" applyFont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180" fontId="3" fillId="0" borderId="27" xfId="0" applyNumberFormat="1" applyFont="1" applyFill="1" applyBorder="1" applyAlignment="1">
      <alignment horizontal="right" vertical="center"/>
    </xf>
    <xf numFmtId="49" fontId="2" fillId="0" borderId="27" xfId="0" applyNumberFormat="1" applyFont="1" applyFill="1" applyBorder="1" applyAlignment="1">
      <alignment horizontal="center" vertical="center"/>
    </xf>
    <xf numFmtId="180" fontId="2" fillId="0" borderId="27" xfId="0" applyNumberFormat="1" applyFont="1" applyFill="1" applyBorder="1" applyAlignment="1">
      <alignment horizontal="right" vertical="center"/>
    </xf>
    <xf numFmtId="181" fontId="3" fillId="0" borderId="27" xfId="0" applyNumberFormat="1" applyFont="1" applyFill="1" applyBorder="1" applyAlignment="1">
      <alignment horizontal="center" vertical="center"/>
    </xf>
    <xf numFmtId="181" fontId="2" fillId="0" borderId="27" xfId="0" applyNumberFormat="1" applyFont="1" applyFill="1" applyBorder="1" applyAlignment="1">
      <alignment horizontal="center" vertical="center"/>
    </xf>
    <xf numFmtId="180" fontId="3" fillId="0" borderId="27" xfId="0" applyNumberFormat="1" applyFont="1" applyBorder="1" applyAlignment="1">
      <alignment horizontal="right" vertical="center"/>
    </xf>
    <xf numFmtId="180" fontId="2" fillId="0" borderId="28" xfId="55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80" fontId="2" fillId="0" borderId="27" xfId="0" applyNumberFormat="1" applyFont="1" applyBorder="1" applyAlignment="1">
      <alignment vertical="center"/>
    </xf>
    <xf numFmtId="181" fontId="2" fillId="0" borderId="2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180" fontId="2" fillId="0" borderId="27" xfId="0" applyNumberFormat="1" applyFont="1" applyBorder="1" applyAlignment="1">
      <alignment horizontal="right"/>
    </xf>
    <xf numFmtId="0" fontId="2" fillId="0" borderId="28" xfId="0" applyFont="1" applyBorder="1" applyAlignment="1">
      <alignment/>
    </xf>
    <xf numFmtId="180" fontId="2" fillId="0" borderId="27" xfId="0" applyNumberFormat="1" applyFont="1" applyBorder="1" applyAlignment="1">
      <alignment/>
    </xf>
    <xf numFmtId="0" fontId="2" fillId="0" borderId="27" xfId="0" applyFont="1" applyBorder="1" applyAlignment="1">
      <alignment/>
    </xf>
    <xf numFmtId="180" fontId="2" fillId="0" borderId="15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180" fontId="3" fillId="0" borderId="27" xfId="0" applyNumberFormat="1" applyFont="1" applyBorder="1" applyAlignment="1">
      <alignment vertical="center"/>
    </xf>
    <xf numFmtId="49" fontId="3" fillId="0" borderId="29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81" fontId="2" fillId="0" borderId="3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180" fontId="3" fillId="0" borderId="31" xfId="0" applyNumberFormat="1" applyFont="1" applyBorder="1" applyAlignment="1">
      <alignment horizontal="right" vertical="center"/>
    </xf>
    <xf numFmtId="0" fontId="3" fillId="0" borderId="16" xfId="0" applyFont="1" applyFill="1" applyBorder="1" applyAlignment="1">
      <alignment vertical="justify" wrapText="1"/>
    </xf>
    <xf numFmtId="0" fontId="4" fillId="0" borderId="0" xfId="0" applyFont="1" applyFill="1" applyAlignment="1">
      <alignment/>
    </xf>
    <xf numFmtId="0" fontId="3" fillId="0" borderId="28" xfId="0" applyFont="1" applyFill="1" applyBorder="1" applyAlignment="1">
      <alignment vertical="center"/>
    </xf>
    <xf numFmtId="180" fontId="3" fillId="0" borderId="21" xfId="0" applyNumberFormat="1" applyFont="1" applyBorder="1" applyAlignment="1">
      <alignment horizontal="right" vertical="top"/>
    </xf>
    <xf numFmtId="180" fontId="3" fillId="0" borderId="21" xfId="0" applyNumberFormat="1" applyFont="1" applyBorder="1" applyAlignment="1">
      <alignment vertical="top"/>
    </xf>
    <xf numFmtId="180" fontId="3" fillId="0" borderId="27" xfId="0" applyNumberFormat="1" applyFont="1" applyBorder="1" applyAlignment="1">
      <alignment horizontal="right"/>
    </xf>
    <xf numFmtId="0" fontId="3" fillId="0" borderId="28" xfId="0" applyFont="1" applyBorder="1" applyAlignment="1">
      <alignment/>
    </xf>
    <xf numFmtId="0" fontId="2" fillId="0" borderId="27" xfId="0" applyFont="1" applyBorder="1" applyAlignment="1">
      <alignment wrapText="1"/>
    </xf>
    <xf numFmtId="0" fontId="7" fillId="0" borderId="0" xfId="0" applyFont="1" applyFill="1" applyAlignment="1">
      <alignment/>
    </xf>
    <xf numFmtId="0" fontId="3" fillId="0" borderId="13" xfId="0" applyFont="1" applyFill="1" applyBorder="1" applyAlignment="1">
      <alignment vertical="top" wrapText="1"/>
    </xf>
    <xf numFmtId="181" fontId="3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180" fontId="3" fillId="0" borderId="15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justify" wrapText="1"/>
    </xf>
    <xf numFmtId="181" fontId="3" fillId="0" borderId="13" xfId="0" applyNumberFormat="1" applyFont="1" applyFill="1" applyBorder="1" applyAlignment="1">
      <alignment horizontal="left" vertical="top"/>
    </xf>
    <xf numFmtId="0" fontId="3" fillId="0" borderId="28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3" fillId="0" borderId="21" xfId="0" applyFont="1" applyBorder="1" applyAlignment="1">
      <alignment vertical="top"/>
    </xf>
    <xf numFmtId="49" fontId="3" fillId="0" borderId="21" xfId="0" applyNumberFormat="1" applyFont="1" applyBorder="1" applyAlignment="1">
      <alignment vertical="top"/>
    </xf>
    <xf numFmtId="49" fontId="3" fillId="0" borderId="20" xfId="0" applyNumberFormat="1" applyFont="1" applyBorder="1" applyAlignment="1">
      <alignment vertical="top"/>
    </xf>
    <xf numFmtId="0" fontId="3" fillId="0" borderId="32" xfId="0" applyNumberFormat="1" applyFont="1" applyBorder="1" applyAlignment="1">
      <alignment vertical="top"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181" fontId="3" fillId="0" borderId="31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180" fontId="3" fillId="0" borderId="31" xfId="0" applyNumberFormat="1" applyFont="1" applyFill="1" applyBorder="1" applyAlignment="1">
      <alignment horizontal="right" vertical="top"/>
    </xf>
    <xf numFmtId="0" fontId="3" fillId="0" borderId="23" xfId="0" applyNumberFormat="1" applyFont="1" applyBorder="1" applyAlignment="1">
      <alignment vertical="top"/>
    </xf>
    <xf numFmtId="0" fontId="3" fillId="0" borderId="16" xfId="0" applyFont="1" applyBorder="1" applyAlignment="1">
      <alignment/>
    </xf>
    <xf numFmtId="0" fontId="3" fillId="0" borderId="27" xfId="0" applyFont="1" applyBorder="1" applyAlignment="1">
      <alignment horizontal="center" vertical="justify" wrapText="1"/>
    </xf>
    <xf numFmtId="181" fontId="3" fillId="0" borderId="27" xfId="0" applyNumberFormat="1" applyFont="1" applyBorder="1" applyAlignment="1">
      <alignment horizontal="center" vertical="justify"/>
    </xf>
    <xf numFmtId="49" fontId="3" fillId="0" borderId="27" xfId="0" applyNumberFormat="1" applyFont="1" applyBorder="1" applyAlignment="1">
      <alignment horizontal="center" vertical="justify"/>
    </xf>
    <xf numFmtId="180" fontId="3" fillId="0" borderId="27" xfId="0" applyNumberFormat="1" applyFont="1" applyBorder="1" applyAlignment="1">
      <alignment horizontal="right" vertical="top"/>
    </xf>
    <xf numFmtId="0" fontId="3" fillId="0" borderId="28" xfId="0" applyNumberFormat="1" applyFont="1" applyBorder="1" applyAlignment="1">
      <alignment vertical="top"/>
    </xf>
    <xf numFmtId="0" fontId="3" fillId="0" borderId="27" xfId="0" applyFont="1" applyBorder="1" applyAlignment="1">
      <alignment horizontal="center" vertical="top" wrapText="1"/>
    </xf>
    <xf numFmtId="181" fontId="3" fillId="0" borderId="27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0" fontId="2" fillId="0" borderId="27" xfId="0" applyFont="1" applyBorder="1" applyAlignment="1">
      <alignment horizontal="center" vertical="justify" wrapText="1"/>
    </xf>
    <xf numFmtId="181" fontId="2" fillId="0" borderId="27" xfId="0" applyNumberFormat="1" applyFont="1" applyBorder="1" applyAlignment="1">
      <alignment horizontal="center" vertical="justify"/>
    </xf>
    <xf numFmtId="49" fontId="2" fillId="0" borderId="27" xfId="0" applyNumberFormat="1" applyFont="1" applyBorder="1" applyAlignment="1">
      <alignment horizontal="center" vertical="justify"/>
    </xf>
    <xf numFmtId="180" fontId="2" fillId="0" borderId="27" xfId="0" applyNumberFormat="1" applyFont="1" applyBorder="1" applyAlignment="1">
      <alignment horizontal="right" vertical="top"/>
    </xf>
    <xf numFmtId="0" fontId="2" fillId="0" borderId="28" xfId="0" applyNumberFormat="1" applyFont="1" applyBorder="1" applyAlignment="1">
      <alignment vertical="top"/>
    </xf>
    <xf numFmtId="49" fontId="2" fillId="0" borderId="27" xfId="0" applyNumberFormat="1" applyFont="1" applyBorder="1" applyAlignment="1">
      <alignment horizontal="center" vertical="top"/>
    </xf>
    <xf numFmtId="0" fontId="16" fillId="0" borderId="16" xfId="0" applyFont="1" applyBorder="1" applyAlignment="1">
      <alignment vertical="justify" wrapText="1"/>
    </xf>
    <xf numFmtId="180" fontId="2" fillId="0" borderId="27" xfId="0" applyNumberFormat="1" applyFont="1" applyBorder="1" applyAlignment="1">
      <alignment vertical="top"/>
    </xf>
    <xf numFmtId="180" fontId="2" fillId="0" borderId="27" xfId="0" applyNumberFormat="1" applyFont="1" applyBorder="1" applyAlignment="1">
      <alignment horizontal="right" vertical="justify"/>
    </xf>
    <xf numFmtId="180" fontId="3" fillId="0" borderId="28" xfId="0" applyNumberFormat="1" applyFont="1" applyBorder="1" applyAlignment="1">
      <alignment vertical="top"/>
    </xf>
    <xf numFmtId="0" fontId="3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181" fontId="2" fillId="0" borderId="15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180" fontId="3" fillId="0" borderId="15" xfId="0" applyNumberFormat="1" applyFont="1" applyBorder="1" applyAlignment="1">
      <alignment horizontal="right" vertical="top"/>
    </xf>
    <xf numFmtId="0" fontId="3" fillId="0" borderId="16" xfId="0" applyFont="1" applyBorder="1" applyAlignment="1">
      <alignment horizontal="left" vertical="top"/>
    </xf>
    <xf numFmtId="181" fontId="3" fillId="0" borderId="15" xfId="0" applyNumberFormat="1" applyFont="1" applyBorder="1" applyAlignment="1">
      <alignment horizontal="center" vertical="top"/>
    </xf>
    <xf numFmtId="181" fontId="2" fillId="0" borderId="27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center" vertical="top"/>
    </xf>
    <xf numFmtId="0" fontId="2" fillId="0" borderId="27" xfId="0" applyFont="1" applyBorder="1" applyAlignment="1">
      <alignment vertical="top"/>
    </xf>
    <xf numFmtId="180" fontId="2" fillId="0" borderId="15" xfId="0" applyNumberFormat="1" applyFont="1" applyBorder="1" applyAlignment="1">
      <alignment horizontal="right" vertical="justify"/>
    </xf>
    <xf numFmtId="0" fontId="2" fillId="0" borderId="15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3" fillId="0" borderId="15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 wrapText="1"/>
    </xf>
    <xf numFmtId="181" fontId="3" fillId="0" borderId="13" xfId="0" applyNumberFormat="1" applyFont="1" applyBorder="1" applyAlignment="1">
      <alignment horizontal="left" vertical="top"/>
    </xf>
    <xf numFmtId="0" fontId="3" fillId="0" borderId="15" xfId="0" applyNumberFormat="1" applyFont="1" applyBorder="1" applyAlignment="1">
      <alignment horizontal="center" vertical="top" wrapText="1"/>
    </xf>
    <xf numFmtId="0" fontId="2" fillId="0" borderId="27" xfId="0" applyNumberFormat="1" applyFont="1" applyBorder="1" applyAlignment="1">
      <alignment horizontal="center" vertical="justify" wrapText="1"/>
    </xf>
    <xf numFmtId="0" fontId="3" fillId="0" borderId="27" xfId="0" applyNumberFormat="1" applyFont="1" applyBorder="1" applyAlignment="1">
      <alignment horizontal="center" vertical="top" wrapText="1"/>
    </xf>
    <xf numFmtId="0" fontId="2" fillId="0" borderId="27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/>
    </xf>
    <xf numFmtId="0" fontId="3" fillId="0" borderId="34" xfId="0" applyFont="1" applyBorder="1" applyAlignment="1">
      <alignment vertical="justify" wrapText="1"/>
    </xf>
    <xf numFmtId="0" fontId="3" fillId="0" borderId="27" xfId="0" applyNumberFormat="1" applyFont="1" applyBorder="1" applyAlignment="1">
      <alignment horizontal="center" vertical="justify" wrapText="1"/>
    </xf>
    <xf numFmtId="49" fontId="3" fillId="0" borderId="29" xfId="0" applyNumberFormat="1" applyFont="1" applyBorder="1" applyAlignment="1">
      <alignment horizontal="center" vertical="justify"/>
    </xf>
    <xf numFmtId="0" fontId="2" fillId="0" borderId="27" xfId="0" applyFont="1" applyBorder="1" applyAlignment="1">
      <alignment horizontal="center" vertical="justify"/>
    </xf>
    <xf numFmtId="0" fontId="2" fillId="0" borderId="30" xfId="0" applyNumberFormat="1" applyFont="1" applyBorder="1" applyAlignment="1">
      <alignment horizontal="center" vertical="justify" wrapText="1"/>
    </xf>
    <xf numFmtId="181" fontId="2" fillId="0" borderId="30" xfId="0" applyNumberFormat="1" applyFont="1" applyBorder="1" applyAlignment="1">
      <alignment horizontal="center" vertical="justify"/>
    </xf>
    <xf numFmtId="49" fontId="2" fillId="0" borderId="30" xfId="0" applyNumberFormat="1" applyFont="1" applyBorder="1" applyAlignment="1">
      <alignment horizontal="center" vertical="justify"/>
    </xf>
    <xf numFmtId="180" fontId="3" fillId="0" borderId="27" xfId="0" applyNumberFormat="1" applyFont="1" applyBorder="1" applyAlignment="1">
      <alignment vertical="top"/>
    </xf>
    <xf numFmtId="180" fontId="3" fillId="0" borderId="27" xfId="0" applyNumberFormat="1" applyFont="1" applyFill="1" applyBorder="1" applyAlignment="1">
      <alignment horizontal="right" vertical="top"/>
    </xf>
    <xf numFmtId="49" fontId="3" fillId="0" borderId="27" xfId="0" applyNumberFormat="1" applyFont="1" applyFill="1" applyBorder="1" applyAlignment="1">
      <alignment horizontal="center" vertical="justify"/>
    </xf>
    <xf numFmtId="49" fontId="2" fillId="0" borderId="27" xfId="0" applyNumberFormat="1" applyFont="1" applyFill="1" applyBorder="1" applyAlignment="1">
      <alignment horizontal="center" vertical="justify"/>
    </xf>
    <xf numFmtId="0" fontId="3" fillId="0" borderId="27" xfId="0" applyFont="1" applyFill="1" applyBorder="1" applyAlignment="1">
      <alignment horizontal="center" vertical="justify" wrapText="1"/>
    </xf>
    <xf numFmtId="181" fontId="3" fillId="0" borderId="27" xfId="0" applyNumberFormat="1" applyFont="1" applyFill="1" applyBorder="1" applyAlignment="1">
      <alignment horizontal="center" vertical="justify"/>
    </xf>
    <xf numFmtId="0" fontId="2" fillId="0" borderId="27" xfId="0" applyFont="1" applyFill="1" applyBorder="1" applyAlignment="1">
      <alignment horizontal="center" vertical="justify" wrapText="1"/>
    </xf>
    <xf numFmtId="181" fontId="2" fillId="0" borderId="27" xfId="0" applyNumberFormat="1" applyFont="1" applyFill="1" applyBorder="1" applyAlignment="1">
      <alignment horizontal="center" vertical="justify"/>
    </xf>
    <xf numFmtId="49" fontId="2" fillId="0" borderId="17" xfId="0" applyNumberFormat="1" applyFont="1" applyBorder="1" applyAlignment="1">
      <alignment horizontal="center" vertical="top"/>
    </xf>
    <xf numFmtId="0" fontId="3" fillId="0" borderId="21" xfId="0" applyFont="1" applyBorder="1" applyAlignment="1">
      <alignment vertical="top" wrapText="1"/>
    </xf>
    <xf numFmtId="0" fontId="2" fillId="0" borderId="35" xfId="0" applyNumberFormat="1" applyFont="1" applyBorder="1" applyAlignment="1">
      <alignment vertical="top"/>
    </xf>
    <xf numFmtId="180" fontId="2" fillId="0" borderId="28" xfId="0" applyNumberFormat="1" applyFont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1" xfId="0" applyFont="1" applyBorder="1" applyAlignment="1">
      <alignment wrapText="1"/>
    </xf>
    <xf numFmtId="180" fontId="3" fillId="0" borderId="31" xfId="0" applyNumberFormat="1" applyFont="1" applyBorder="1" applyAlignment="1">
      <alignment horizontal="center"/>
    </xf>
    <xf numFmtId="180" fontId="3" fillId="0" borderId="23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80" fontId="2" fillId="0" borderId="28" xfId="0" applyNumberFormat="1" applyFont="1" applyBorder="1" applyAlignment="1">
      <alignment horizontal="center"/>
    </xf>
    <xf numFmtId="180" fontId="2" fillId="0" borderId="27" xfId="0" applyNumberFormat="1" applyFont="1" applyBorder="1" applyAlignment="1">
      <alignment horizontal="center"/>
    </xf>
    <xf numFmtId="181" fontId="2" fillId="0" borderId="19" xfId="0" applyNumberFormat="1" applyFont="1" applyBorder="1" applyAlignment="1">
      <alignment/>
    </xf>
    <xf numFmtId="0" fontId="3" fillId="0" borderId="21" xfId="0" applyFont="1" applyBorder="1" applyAlignment="1">
      <alignment wrapText="1"/>
    </xf>
    <xf numFmtId="180" fontId="3" fillId="0" borderId="21" xfId="0" applyNumberFormat="1" applyFont="1" applyBorder="1" applyAlignment="1">
      <alignment horizontal="center"/>
    </xf>
    <xf numFmtId="180" fontId="3" fillId="0" borderId="3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18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180" fontId="4" fillId="0" borderId="0" xfId="0" applyNumberFormat="1" applyFont="1" applyBorder="1" applyAlignment="1">
      <alignment horizontal="center"/>
    </xf>
    <xf numFmtId="181" fontId="1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180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23" xfId="0" applyFont="1" applyBorder="1" applyAlignment="1">
      <alignment vertical="center"/>
    </xf>
    <xf numFmtId="49" fontId="20" fillId="0" borderId="27" xfId="0" applyNumberFormat="1" applyFont="1" applyBorder="1" applyAlignment="1">
      <alignment horizontal="center" vertical="justify"/>
    </xf>
    <xf numFmtId="180" fontId="3" fillId="0" borderId="27" xfId="0" applyNumberFormat="1" applyFont="1" applyBorder="1" applyAlignment="1">
      <alignment horizontal="right" vertical="justify"/>
    </xf>
    <xf numFmtId="0" fontId="3" fillId="0" borderId="27" xfId="0" applyFont="1" applyBorder="1" applyAlignment="1">
      <alignment vertical="top"/>
    </xf>
    <xf numFmtId="181" fontId="16" fillId="0" borderId="13" xfId="0" applyNumberFormat="1" applyFont="1" applyBorder="1" applyAlignment="1">
      <alignment horizontal="left" vertical="top"/>
    </xf>
    <xf numFmtId="0" fontId="16" fillId="0" borderId="36" xfId="0" applyFont="1" applyBorder="1" applyAlignment="1">
      <alignment wrapText="1"/>
    </xf>
    <xf numFmtId="0" fontId="3" fillId="0" borderId="27" xfId="0" applyFont="1" applyBorder="1" applyAlignment="1">
      <alignment horizontal="center" vertical="justify"/>
    </xf>
    <xf numFmtId="49" fontId="3" fillId="0" borderId="17" xfId="0" applyNumberFormat="1" applyFont="1" applyBorder="1" applyAlignment="1">
      <alignment horizontal="center" vertical="top"/>
    </xf>
    <xf numFmtId="0" fontId="18" fillId="0" borderId="16" xfId="0" applyFont="1" applyBorder="1" applyAlignment="1">
      <alignment vertical="center" wrapText="1"/>
    </xf>
    <xf numFmtId="49" fontId="20" fillId="0" borderId="27" xfId="0" applyNumberFormat="1" applyFont="1" applyBorder="1" applyAlignment="1">
      <alignment horizontal="center" vertical="center"/>
    </xf>
    <xf numFmtId="0" fontId="16" fillId="0" borderId="16" xfId="0" applyFont="1" applyFill="1" applyBorder="1" applyAlignment="1">
      <alignment vertical="top" wrapText="1"/>
    </xf>
    <xf numFmtId="181" fontId="3" fillId="0" borderId="27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180" fontId="3" fillId="0" borderId="27" xfId="0" applyNumberFormat="1" applyFont="1" applyFill="1" applyBorder="1" applyAlignment="1">
      <alignment horizontal="right"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181" fontId="3" fillId="0" borderId="27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180" fontId="3" fillId="0" borderId="15" xfId="0" applyNumberFormat="1" applyFont="1" applyBorder="1" applyAlignment="1">
      <alignment horizontal="right"/>
    </xf>
    <xf numFmtId="180" fontId="3" fillId="0" borderId="27" xfId="0" applyNumberFormat="1" applyFont="1" applyBorder="1" applyAlignment="1">
      <alignment/>
    </xf>
    <xf numFmtId="181" fontId="16" fillId="0" borderId="13" xfId="0" applyNumberFormat="1" applyFont="1" applyFill="1" applyBorder="1" applyAlignment="1">
      <alignment horizontal="left" vertical="top"/>
    </xf>
    <xf numFmtId="0" fontId="3" fillId="0" borderId="27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 wrapText="1"/>
    </xf>
    <xf numFmtId="182" fontId="3" fillId="0" borderId="38" xfId="0" applyNumberFormat="1" applyFont="1" applyBorder="1" applyAlignment="1">
      <alignment horizontal="right" vertical="top"/>
    </xf>
    <xf numFmtId="0" fontId="3" fillId="0" borderId="39" xfId="0" applyFont="1" applyBorder="1" applyAlignment="1">
      <alignment horizontal="left" vertical="top"/>
    </xf>
    <xf numFmtId="49" fontId="3" fillId="0" borderId="29" xfId="0" applyNumberFormat="1" applyFont="1" applyBorder="1" applyAlignment="1">
      <alignment horizontal="center" vertical="top"/>
    </xf>
    <xf numFmtId="3" fontId="3" fillId="0" borderId="17" xfId="0" applyNumberFormat="1" applyFont="1" applyBorder="1" applyAlignment="1">
      <alignment horizontal="center" vertical="top"/>
    </xf>
    <xf numFmtId="0" fontId="3" fillId="0" borderId="39" xfId="0" applyFont="1" applyBorder="1" applyAlignment="1">
      <alignment vertical="top" wrapText="1"/>
    </xf>
    <xf numFmtId="182" fontId="3" fillId="0" borderId="18" xfId="0" applyNumberFormat="1" applyFont="1" applyBorder="1" applyAlignment="1">
      <alignment horizontal="right" vertical="top"/>
    </xf>
    <xf numFmtId="0" fontId="2" fillId="0" borderId="39" xfId="0" applyFont="1" applyBorder="1" applyAlignment="1">
      <alignment horizontal="left" vertical="top"/>
    </xf>
    <xf numFmtId="49" fontId="2" fillId="0" borderId="29" xfId="0" applyNumberFormat="1" applyFont="1" applyBorder="1" applyAlignment="1">
      <alignment horizontal="center" vertical="top"/>
    </xf>
    <xf numFmtId="3" fontId="2" fillId="0" borderId="17" xfId="0" applyNumberFormat="1" applyFont="1" applyBorder="1" applyAlignment="1">
      <alignment horizontal="center" vertical="top"/>
    </xf>
    <xf numFmtId="0" fontId="2" fillId="0" borderId="39" xfId="0" applyFont="1" applyBorder="1" applyAlignment="1">
      <alignment vertical="top" wrapText="1"/>
    </xf>
    <xf numFmtId="182" fontId="2" fillId="0" borderId="18" xfId="0" applyNumberFormat="1" applyFont="1" applyBorder="1" applyAlignment="1">
      <alignment horizontal="right" vertical="top"/>
    </xf>
    <xf numFmtId="0" fontId="2" fillId="34" borderId="39" xfId="0" applyFont="1" applyFill="1" applyBorder="1" applyAlignment="1">
      <alignment vertical="top" wrapText="1"/>
    </xf>
    <xf numFmtId="16" fontId="3" fillId="34" borderId="39" xfId="0" applyNumberFormat="1" applyFont="1" applyFill="1" applyBorder="1" applyAlignment="1">
      <alignment horizontal="left" vertical="top"/>
    </xf>
    <xf numFmtId="0" fontId="2" fillId="34" borderId="39" xfId="0" applyFont="1" applyFill="1" applyBorder="1" applyAlignment="1">
      <alignment horizontal="left" vertical="top"/>
    </xf>
    <xf numFmtId="180" fontId="3" fillId="0" borderId="28" xfId="0" applyNumberFormat="1" applyFont="1" applyFill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34" borderId="39" xfId="0" applyFont="1" applyFill="1" applyBorder="1" applyAlignment="1">
      <alignment horizontal="left" vertical="top"/>
    </xf>
    <xf numFmtId="49" fontId="3" fillId="34" borderId="29" xfId="0" applyNumberFormat="1" applyFont="1" applyFill="1" applyBorder="1" applyAlignment="1">
      <alignment horizontal="center" vertical="top"/>
    </xf>
    <xf numFmtId="3" fontId="3" fillId="34" borderId="17" xfId="0" applyNumberFormat="1" applyFont="1" applyFill="1" applyBorder="1" applyAlignment="1">
      <alignment horizontal="center" vertical="top"/>
    </xf>
    <xf numFmtId="0" fontId="3" fillId="34" borderId="39" xfId="0" applyFont="1" applyFill="1" applyBorder="1" applyAlignment="1">
      <alignment vertical="top" wrapText="1"/>
    </xf>
    <xf numFmtId="182" fontId="3" fillId="34" borderId="18" xfId="0" applyNumberFormat="1" applyFont="1" applyFill="1" applyBorder="1" applyAlignment="1">
      <alignment horizontal="right" vertical="top"/>
    </xf>
    <xf numFmtId="0" fontId="3" fillId="34" borderId="28" xfId="0" applyFont="1" applyFill="1" applyBorder="1" applyAlignment="1">
      <alignment vertical="top"/>
    </xf>
    <xf numFmtId="49" fontId="2" fillId="34" borderId="29" xfId="0" applyNumberFormat="1" applyFont="1" applyFill="1" applyBorder="1" applyAlignment="1">
      <alignment horizontal="center" vertical="top"/>
    </xf>
    <xf numFmtId="3" fontId="2" fillId="34" borderId="17" xfId="0" applyNumberFormat="1" applyFont="1" applyFill="1" applyBorder="1" applyAlignment="1">
      <alignment horizontal="center" vertical="top"/>
    </xf>
    <xf numFmtId="182" fontId="2" fillId="34" borderId="18" xfId="0" applyNumberFormat="1" applyFont="1" applyFill="1" applyBorder="1" applyAlignment="1">
      <alignment horizontal="right" vertical="top"/>
    </xf>
    <xf numFmtId="49" fontId="3" fillId="0" borderId="33" xfId="0" applyNumberFormat="1" applyFont="1" applyBorder="1" applyAlignment="1">
      <alignment horizontal="center" vertical="top"/>
    </xf>
    <xf numFmtId="3" fontId="3" fillId="0" borderId="23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0" fontId="2" fillId="0" borderId="39" xfId="0" applyNumberFormat="1" applyFont="1" applyBorder="1" applyAlignment="1">
      <alignment vertical="top" wrapText="1"/>
    </xf>
    <xf numFmtId="16" fontId="3" fillId="35" borderId="39" xfId="0" applyNumberFormat="1" applyFont="1" applyFill="1" applyBorder="1" applyAlignment="1">
      <alignment horizontal="left" vertical="top"/>
    </xf>
    <xf numFmtId="49" fontId="3" fillId="35" borderId="29" xfId="0" applyNumberFormat="1" applyFont="1" applyFill="1" applyBorder="1" applyAlignment="1">
      <alignment horizontal="center" vertical="top"/>
    </xf>
    <xf numFmtId="3" fontId="3" fillId="35" borderId="17" xfId="0" applyNumberFormat="1" applyFont="1" applyFill="1" applyBorder="1" applyAlignment="1">
      <alignment horizontal="center" vertical="top"/>
    </xf>
    <xf numFmtId="0" fontId="3" fillId="35" borderId="39" xfId="0" applyFont="1" applyFill="1" applyBorder="1" applyAlignment="1">
      <alignment vertical="top" wrapText="1"/>
    </xf>
    <xf numFmtId="16" fontId="3" fillId="0" borderId="39" xfId="0" applyNumberFormat="1" applyFont="1" applyBorder="1" applyAlignment="1">
      <alignment horizontal="center" vertical="top"/>
    </xf>
    <xf numFmtId="0" fontId="3" fillId="0" borderId="39" xfId="0" applyFont="1" applyBorder="1" applyAlignment="1">
      <alignment horizontal="center" vertical="top" wrapText="1"/>
    </xf>
    <xf numFmtId="16" fontId="3" fillId="0" borderId="39" xfId="0" applyNumberFormat="1" applyFont="1" applyBorder="1" applyAlignment="1">
      <alignment horizontal="left" vertical="top"/>
    </xf>
    <xf numFmtId="16" fontId="2" fillId="0" borderId="39" xfId="0" applyNumberFormat="1" applyFont="1" applyBorder="1" applyAlignment="1">
      <alignment horizontal="left" vertical="top"/>
    </xf>
    <xf numFmtId="0" fontId="2" fillId="0" borderId="39" xfId="0" applyFont="1" applyBorder="1" applyAlignment="1">
      <alignment horizontal="left" vertical="top" wrapText="1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vertical="top"/>
    </xf>
    <xf numFmtId="180" fontId="2" fillId="0" borderId="39" xfId="0" applyNumberFormat="1" applyFont="1" applyBorder="1" applyAlignment="1">
      <alignment vertical="center"/>
    </xf>
    <xf numFmtId="180" fontId="2" fillId="0" borderId="39" xfId="0" applyNumberFormat="1" applyFont="1" applyBorder="1" applyAlignment="1">
      <alignment vertical="top"/>
    </xf>
    <xf numFmtId="180" fontId="2" fillId="0" borderId="18" xfId="0" applyNumberFormat="1" applyFont="1" applyFill="1" applyBorder="1" applyAlignment="1">
      <alignment vertical="justify"/>
    </xf>
    <xf numFmtId="0" fontId="3" fillId="0" borderId="18" xfId="0" applyFont="1" applyFill="1" applyBorder="1" applyAlignment="1">
      <alignment vertical="top"/>
    </xf>
    <xf numFmtId="180" fontId="2" fillId="0" borderId="39" xfId="0" applyNumberFormat="1" applyFont="1" applyFill="1" applyBorder="1" applyAlignment="1">
      <alignment vertical="justify"/>
    </xf>
    <xf numFmtId="180" fontId="3" fillId="0" borderId="39" xfId="0" applyNumberFormat="1" applyFont="1" applyFill="1" applyBorder="1" applyAlignment="1">
      <alignment vertical="top"/>
    </xf>
    <xf numFmtId="0" fontId="2" fillId="34" borderId="18" xfId="0" applyFont="1" applyFill="1" applyBorder="1" applyAlignment="1">
      <alignment vertical="center"/>
    </xf>
    <xf numFmtId="180" fontId="2" fillId="34" borderId="18" xfId="0" applyNumberFormat="1" applyFont="1" applyFill="1" applyBorder="1" applyAlignment="1">
      <alignment vertical="top"/>
    </xf>
    <xf numFmtId="0" fontId="3" fillId="34" borderId="18" xfId="0" applyFont="1" applyFill="1" applyBorder="1" applyAlignment="1">
      <alignment vertical="top"/>
    </xf>
    <xf numFmtId="0" fontId="2" fillId="34" borderId="18" xfId="0" applyFont="1" applyFill="1" applyBorder="1" applyAlignment="1">
      <alignment vertical="top"/>
    </xf>
    <xf numFmtId="180" fontId="2" fillId="34" borderId="39" xfId="0" applyNumberFormat="1" applyFont="1" applyFill="1" applyBorder="1" applyAlignment="1">
      <alignment vertical="center"/>
    </xf>
    <xf numFmtId="180" fontId="2" fillId="34" borderId="39" xfId="0" applyNumberFormat="1" applyFont="1" applyFill="1" applyBorder="1" applyAlignment="1">
      <alignment vertical="top"/>
    </xf>
    <xf numFmtId="182" fontId="3" fillId="34" borderId="39" xfId="0" applyNumberFormat="1" applyFont="1" applyFill="1" applyBorder="1" applyAlignment="1">
      <alignment horizontal="right" vertical="top"/>
    </xf>
    <xf numFmtId="180" fontId="3" fillId="34" borderId="18" xfId="0" applyNumberFormat="1" applyFont="1" applyFill="1" applyBorder="1" applyAlignment="1">
      <alignment vertical="top"/>
    </xf>
    <xf numFmtId="180" fontId="2" fillId="34" borderId="39" xfId="0" applyNumberFormat="1" applyFont="1" applyFill="1" applyBorder="1" applyAlignment="1">
      <alignment horizontal="right" vertical="top"/>
    </xf>
    <xf numFmtId="180" fontId="3" fillId="34" borderId="39" xfId="0" applyNumberFormat="1" applyFont="1" applyFill="1" applyBorder="1" applyAlignment="1">
      <alignment vertical="top"/>
    </xf>
    <xf numFmtId="182" fontId="2" fillId="34" borderId="39" xfId="0" applyNumberFormat="1" applyFont="1" applyFill="1" applyBorder="1" applyAlignment="1">
      <alignment horizontal="right" vertical="top"/>
    </xf>
    <xf numFmtId="49" fontId="2" fillId="0" borderId="40" xfId="0" applyNumberFormat="1" applyFont="1" applyBorder="1" applyAlignment="1">
      <alignment horizontal="center" vertical="top"/>
    </xf>
    <xf numFmtId="3" fontId="2" fillId="0" borderId="41" xfId="0" applyNumberFormat="1" applyFont="1" applyBorder="1" applyAlignment="1">
      <alignment horizontal="center" vertical="top"/>
    </xf>
    <xf numFmtId="0" fontId="2" fillId="0" borderId="42" xfId="0" applyFont="1" applyBorder="1" applyAlignment="1">
      <alignment vertical="top" wrapText="1"/>
    </xf>
    <xf numFmtId="182" fontId="2" fillId="34" borderId="43" xfId="0" applyNumberFormat="1" applyFont="1" applyFill="1" applyBorder="1" applyAlignment="1">
      <alignment horizontal="right" vertical="top"/>
    </xf>
    <xf numFmtId="182" fontId="2" fillId="34" borderId="42" xfId="0" applyNumberFormat="1" applyFont="1" applyFill="1" applyBorder="1" applyAlignment="1">
      <alignment horizontal="right" vertical="top"/>
    </xf>
    <xf numFmtId="180" fontId="2" fillId="34" borderId="43" xfId="0" applyNumberFormat="1" applyFont="1" applyFill="1" applyBorder="1" applyAlignment="1">
      <alignment vertical="top"/>
    </xf>
    <xf numFmtId="0" fontId="1" fillId="34" borderId="10" xfId="0" applyFont="1" applyFill="1" applyBorder="1" applyAlignment="1">
      <alignment/>
    </xf>
    <xf numFmtId="180" fontId="3" fillId="34" borderId="10" xfId="0" applyNumberFormat="1" applyFont="1" applyFill="1" applyBorder="1" applyAlignment="1">
      <alignment horizontal="right"/>
    </xf>
    <xf numFmtId="0" fontId="3" fillId="34" borderId="44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180" fontId="3" fillId="34" borderId="12" xfId="0" applyNumberFormat="1" applyFont="1" applyFill="1" applyBorder="1" applyAlignment="1">
      <alignment vertical="top"/>
    </xf>
    <xf numFmtId="0" fontId="16" fillId="0" borderId="16" xfId="0" applyNumberFormat="1" applyFont="1" applyBorder="1" applyAlignment="1">
      <alignment vertical="top" wrapText="1"/>
    </xf>
    <xf numFmtId="0" fontId="16" fillId="0" borderId="16" xfId="0" applyNumberFormat="1" applyFont="1" applyBorder="1" applyAlignment="1">
      <alignment vertical="justify" wrapText="1"/>
    </xf>
    <xf numFmtId="0" fontId="0" fillId="0" borderId="0" xfId="0" applyFont="1" applyBorder="1" applyAlignment="1">
      <alignment/>
    </xf>
    <xf numFmtId="181" fontId="2" fillId="0" borderId="15" xfId="0" applyNumberFormat="1" applyFont="1" applyBorder="1" applyAlignment="1">
      <alignment horizontal="center" vertical="justify"/>
    </xf>
    <xf numFmtId="49" fontId="3" fillId="0" borderId="15" xfId="0" applyNumberFormat="1" applyFont="1" applyBorder="1" applyAlignment="1">
      <alignment horizontal="center" vertical="justify"/>
    </xf>
    <xf numFmtId="180" fontId="3" fillId="0" borderId="15" xfId="0" applyNumberFormat="1" applyFont="1" applyBorder="1" applyAlignment="1">
      <alignment horizontal="right" vertical="justify"/>
    </xf>
    <xf numFmtId="49" fontId="2" fillId="0" borderId="15" xfId="0" applyNumberFormat="1" applyFont="1" applyBorder="1" applyAlignment="1">
      <alignment horizontal="center" vertical="justify"/>
    </xf>
    <xf numFmtId="0" fontId="3" fillId="0" borderId="16" xfId="0" applyNumberFormat="1" applyFont="1" applyBorder="1" applyAlignment="1">
      <alignment vertical="justify" wrapText="1"/>
    </xf>
    <xf numFmtId="0" fontId="3" fillId="0" borderId="13" xfId="0" applyNumberFormat="1" applyFont="1" applyFill="1" applyBorder="1" applyAlignment="1">
      <alignment horizontal="left" vertical="top" wrapText="1"/>
    </xf>
    <xf numFmtId="181" fontId="2" fillId="0" borderId="13" xfId="0" applyNumberFormat="1" applyFont="1" applyFill="1" applyBorder="1" applyAlignment="1">
      <alignment horizontal="left" vertical="top"/>
    </xf>
    <xf numFmtId="49" fontId="2" fillId="0" borderId="15" xfId="0" applyNumberFormat="1" applyFont="1" applyFill="1" applyBorder="1" applyAlignment="1">
      <alignment horizontal="center" vertical="center"/>
    </xf>
    <xf numFmtId="180" fontId="2" fillId="0" borderId="15" xfId="0" applyNumberFormat="1" applyFont="1" applyFill="1" applyBorder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37" xfId="0" applyFont="1" applyBorder="1" applyAlignment="1">
      <alignment horizontal="center" vertical="center" wrapText="1"/>
    </xf>
    <xf numFmtId="0" fontId="0" fillId="0" borderId="46" xfId="0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8" xfId="0" applyFont="1" applyBorder="1" applyAlignment="1">
      <alignment vertical="center"/>
    </xf>
    <xf numFmtId="0" fontId="3" fillId="0" borderId="46" xfId="0" applyFont="1" applyBorder="1" applyAlignment="1">
      <alignment horizontal="center" vertical="center" wrapText="1"/>
    </xf>
    <xf numFmtId="0" fontId="1" fillId="0" borderId="46" xfId="0" applyFont="1" applyBorder="1" applyAlignment="1">
      <alignment vertical="center"/>
    </xf>
    <xf numFmtId="0" fontId="6" fillId="0" borderId="0" xfId="0" applyFont="1" applyAlignment="1">
      <alignment horizontal="center" wrapText="1"/>
    </xf>
    <xf numFmtId="0" fontId="3" fillId="0" borderId="48" xfId="0" applyFont="1" applyBorder="1" applyAlignment="1">
      <alignment vertical="center" wrapText="1"/>
    </xf>
    <xf numFmtId="0" fontId="3" fillId="0" borderId="0" xfId="0" applyFont="1" applyAlignment="1">
      <alignment/>
    </xf>
    <xf numFmtId="16" fontId="3" fillId="35" borderId="42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41">
      <selection activeCell="K17" sqref="K17"/>
    </sheetView>
  </sheetViews>
  <sheetFormatPr defaultColWidth="9.140625" defaultRowHeight="12.75"/>
  <cols>
    <col min="1" max="1" width="3.421875" style="0" customWidth="1"/>
    <col min="2" max="2" width="11.00390625" style="0" customWidth="1"/>
    <col min="3" max="3" width="8.00390625" style="0" customWidth="1"/>
    <col min="4" max="4" width="25.00390625" style="0" customWidth="1"/>
    <col min="5" max="5" width="101.421875" style="0" customWidth="1"/>
    <col min="6" max="6" width="15.57421875" style="0" customWidth="1"/>
    <col min="7" max="7" width="14.7109375" style="0" customWidth="1"/>
    <col min="8" max="8" width="13.421875" style="0" customWidth="1"/>
  </cols>
  <sheetData>
    <row r="1" spans="3:8" ht="23.25" customHeight="1">
      <c r="C1" s="1" t="s">
        <v>0</v>
      </c>
      <c r="D1" s="2" t="s">
        <v>102</v>
      </c>
      <c r="E1" s="334" t="s">
        <v>101</v>
      </c>
      <c r="F1" s="334"/>
      <c r="G1" s="31"/>
      <c r="H1" s="2"/>
    </row>
    <row r="2" spans="4:8" ht="0.75" customHeight="1" hidden="1">
      <c r="D2" s="3"/>
      <c r="E2" s="2"/>
      <c r="F2" s="2"/>
      <c r="G2" s="2"/>
      <c r="H2" s="2"/>
    </row>
    <row r="3" spans="4:8" ht="18.75" customHeight="1">
      <c r="D3" s="3"/>
      <c r="E3" s="31"/>
      <c r="F3" s="333" t="s">
        <v>310</v>
      </c>
      <c r="G3" s="333"/>
      <c r="H3" s="333"/>
    </row>
    <row r="4" ht="8.25" customHeight="1">
      <c r="D4" s="4"/>
    </row>
    <row r="5" ht="16.5">
      <c r="D5" s="5" t="s">
        <v>43</v>
      </c>
    </row>
    <row r="6" ht="15.75" customHeight="1">
      <c r="D6" s="5" t="s">
        <v>311</v>
      </c>
    </row>
    <row r="7" spans="6:8" ht="18" customHeight="1">
      <c r="F7" s="4"/>
      <c r="H7" s="4" t="s">
        <v>1</v>
      </c>
    </row>
    <row r="8" spans="2:15" ht="31.5">
      <c r="B8" s="43" t="s">
        <v>110</v>
      </c>
      <c r="C8" s="331" t="s">
        <v>2</v>
      </c>
      <c r="D8" s="332"/>
      <c r="E8" s="24" t="s">
        <v>3</v>
      </c>
      <c r="F8" s="24" t="s">
        <v>269</v>
      </c>
      <c r="G8" s="24" t="s">
        <v>41</v>
      </c>
      <c r="H8" s="29" t="s">
        <v>42</v>
      </c>
      <c r="I8" s="39"/>
      <c r="J8" s="39"/>
      <c r="K8" s="39"/>
      <c r="L8" s="39"/>
      <c r="M8" s="39"/>
      <c r="N8" s="39"/>
      <c r="O8" s="39"/>
    </row>
    <row r="9" spans="1:15" ht="15" customHeight="1">
      <c r="A9" s="39"/>
      <c r="B9" s="247" t="s">
        <v>111</v>
      </c>
      <c r="C9" s="275" t="s">
        <v>4</v>
      </c>
      <c r="D9" s="276" t="s">
        <v>5</v>
      </c>
      <c r="E9" s="248" t="s">
        <v>6</v>
      </c>
      <c r="F9" s="249">
        <f>F10+F24+F31+F28</f>
        <v>80104.6</v>
      </c>
      <c r="G9" s="249">
        <f>G10+G24+G31+G28</f>
        <v>32920.200000000004</v>
      </c>
      <c r="H9" s="265">
        <f>ROUND(G9/F9*100,1)</f>
        <v>41.1</v>
      </c>
      <c r="I9" s="39"/>
      <c r="J9" s="39"/>
      <c r="K9" s="39"/>
      <c r="L9" s="39"/>
      <c r="M9" s="39"/>
      <c r="N9" s="39"/>
      <c r="O9" s="39"/>
    </row>
    <row r="10" spans="1:15" ht="23.25" customHeight="1">
      <c r="A10" s="39"/>
      <c r="B10" s="250" t="s">
        <v>113</v>
      </c>
      <c r="C10" s="251" t="s">
        <v>4</v>
      </c>
      <c r="D10" s="252" t="s">
        <v>7</v>
      </c>
      <c r="E10" s="253" t="s">
        <v>8</v>
      </c>
      <c r="F10" s="254">
        <f>F11+F19+F22</f>
        <v>76554.6</v>
      </c>
      <c r="G10" s="254">
        <f>G11+G19+G22</f>
        <v>31303.800000000003</v>
      </c>
      <c r="H10" s="264">
        <f aca="true" t="shared" si="0" ref="H10:H56">ROUND(G10/F10*100,1)</f>
        <v>40.9</v>
      </c>
      <c r="I10" s="39"/>
      <c r="J10" s="39"/>
      <c r="K10" s="39"/>
      <c r="L10" s="39"/>
      <c r="M10" s="39"/>
      <c r="N10" s="39"/>
      <c r="O10" s="39"/>
    </row>
    <row r="11" spans="1:15" s="44" customFormat="1" ht="20.25" customHeight="1">
      <c r="A11" s="39"/>
      <c r="B11" s="266" t="s">
        <v>112</v>
      </c>
      <c r="C11" s="267" t="s">
        <v>4</v>
      </c>
      <c r="D11" s="268" t="s">
        <v>9</v>
      </c>
      <c r="E11" s="269" t="s">
        <v>10</v>
      </c>
      <c r="F11" s="270">
        <f>F12+F15+F18</f>
        <v>43889.6</v>
      </c>
      <c r="G11" s="270">
        <f>G12+G15+G18</f>
        <v>17610.7</v>
      </c>
      <c r="H11" s="271">
        <f t="shared" si="0"/>
        <v>40.1</v>
      </c>
      <c r="I11" s="39"/>
      <c r="J11" s="39"/>
      <c r="K11" s="39"/>
      <c r="L11" s="39"/>
      <c r="M11" s="39"/>
      <c r="N11" s="39"/>
      <c r="O11" s="39"/>
    </row>
    <row r="12" spans="2:8" s="39" customFormat="1" ht="35.25" customHeight="1">
      <c r="B12" s="266" t="s">
        <v>114</v>
      </c>
      <c r="C12" s="267" t="s">
        <v>11</v>
      </c>
      <c r="D12" s="268" t="s">
        <v>194</v>
      </c>
      <c r="E12" s="269" t="s">
        <v>12</v>
      </c>
      <c r="F12" s="270">
        <f>F13+F14</f>
        <v>31289</v>
      </c>
      <c r="G12" s="270">
        <f>G13+G14</f>
        <v>12640.9</v>
      </c>
      <c r="H12" s="271">
        <f t="shared" si="0"/>
        <v>40.4</v>
      </c>
    </row>
    <row r="13" spans="1:15" ht="16.5" customHeight="1">
      <c r="A13" s="39"/>
      <c r="B13" s="255" t="s">
        <v>115</v>
      </c>
      <c r="C13" s="256">
        <v>182</v>
      </c>
      <c r="D13" s="257" t="s">
        <v>13</v>
      </c>
      <c r="E13" s="258" t="s">
        <v>12</v>
      </c>
      <c r="F13" s="259">
        <v>31288</v>
      </c>
      <c r="G13" s="291">
        <v>12640.9</v>
      </c>
      <c r="H13" s="289">
        <f t="shared" si="0"/>
        <v>40.4</v>
      </c>
      <c r="I13" s="39"/>
      <c r="J13" s="39"/>
      <c r="K13" s="39"/>
      <c r="L13" s="39"/>
      <c r="M13" s="39"/>
      <c r="N13" s="39"/>
      <c r="O13" s="39"/>
    </row>
    <row r="14" spans="1:15" ht="33.75" customHeight="1">
      <c r="A14" s="39"/>
      <c r="B14" s="255" t="s">
        <v>116</v>
      </c>
      <c r="C14" s="256" t="s">
        <v>11</v>
      </c>
      <c r="D14" s="257" t="s">
        <v>14</v>
      </c>
      <c r="E14" s="260" t="s">
        <v>15</v>
      </c>
      <c r="F14" s="259">
        <v>1</v>
      </c>
      <c r="G14" s="292">
        <v>0</v>
      </c>
      <c r="H14" s="290">
        <f t="shared" si="0"/>
        <v>0</v>
      </c>
      <c r="I14" s="39"/>
      <c r="J14" s="39"/>
      <c r="K14" s="39"/>
      <c r="L14" s="39"/>
      <c r="M14" s="39"/>
      <c r="N14" s="39"/>
      <c r="O14" s="39"/>
    </row>
    <row r="15" spans="2:8" s="39" customFormat="1" ht="33" customHeight="1">
      <c r="B15" s="250" t="s">
        <v>117</v>
      </c>
      <c r="C15" s="251" t="s">
        <v>11</v>
      </c>
      <c r="D15" s="252" t="s">
        <v>195</v>
      </c>
      <c r="E15" s="253" t="s">
        <v>16</v>
      </c>
      <c r="F15" s="254">
        <f>F16+F17</f>
        <v>12600.1</v>
      </c>
      <c r="G15" s="254">
        <f>G16+G17</f>
        <v>4957.8</v>
      </c>
      <c r="H15" s="263">
        <f t="shared" si="0"/>
        <v>39.3</v>
      </c>
    </row>
    <row r="16" spans="2:8" s="39" customFormat="1" ht="52.5" customHeight="1">
      <c r="B16" s="255" t="s">
        <v>118</v>
      </c>
      <c r="C16" s="256">
        <v>182</v>
      </c>
      <c r="D16" s="257" t="s">
        <v>17</v>
      </c>
      <c r="E16" s="258" t="s">
        <v>196</v>
      </c>
      <c r="F16" s="259">
        <v>12600</v>
      </c>
      <c r="G16" s="295">
        <v>4957.8</v>
      </c>
      <c r="H16" s="293">
        <f t="shared" si="0"/>
        <v>39.3</v>
      </c>
    </row>
    <row r="17" spans="2:8" s="39" customFormat="1" ht="34.5" customHeight="1">
      <c r="B17" s="255" t="s">
        <v>119</v>
      </c>
      <c r="C17" s="256" t="s">
        <v>11</v>
      </c>
      <c r="D17" s="257" t="s">
        <v>18</v>
      </c>
      <c r="E17" s="258" t="s">
        <v>19</v>
      </c>
      <c r="F17" s="259">
        <v>0.1</v>
      </c>
      <c r="G17" s="295">
        <v>0</v>
      </c>
      <c r="H17" s="293">
        <f t="shared" si="0"/>
        <v>0</v>
      </c>
    </row>
    <row r="18" spans="2:8" s="40" customFormat="1" ht="35.25" customHeight="1">
      <c r="B18" s="250" t="s">
        <v>120</v>
      </c>
      <c r="C18" s="251" t="s">
        <v>11</v>
      </c>
      <c r="D18" s="252" t="s">
        <v>20</v>
      </c>
      <c r="E18" s="253" t="s">
        <v>209</v>
      </c>
      <c r="F18" s="254">
        <v>0.5</v>
      </c>
      <c r="G18" s="296">
        <v>12</v>
      </c>
      <c r="H18" s="294">
        <f t="shared" si="0"/>
        <v>2400</v>
      </c>
    </row>
    <row r="19" spans="1:18" s="44" customFormat="1" ht="18.75" customHeight="1">
      <c r="A19" s="39"/>
      <c r="B19" s="266" t="s">
        <v>121</v>
      </c>
      <c r="C19" s="267" t="s">
        <v>4</v>
      </c>
      <c r="D19" s="268" t="s">
        <v>210</v>
      </c>
      <c r="E19" s="269" t="s">
        <v>21</v>
      </c>
      <c r="F19" s="270">
        <f>SUM(F20:F21)</f>
        <v>26015</v>
      </c>
      <c r="G19" s="270">
        <f>SUM(G20:G21)</f>
        <v>10731.199999999999</v>
      </c>
      <c r="H19" s="271">
        <f t="shared" si="0"/>
        <v>41.3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6.5" customHeight="1">
      <c r="A20" s="39"/>
      <c r="B20" s="262" t="s">
        <v>122</v>
      </c>
      <c r="C20" s="272">
        <v>182</v>
      </c>
      <c r="D20" s="273" t="s">
        <v>22</v>
      </c>
      <c r="E20" s="260" t="s">
        <v>21</v>
      </c>
      <c r="F20" s="274">
        <v>26000</v>
      </c>
      <c r="G20" s="301">
        <v>10716.3</v>
      </c>
      <c r="H20" s="297">
        <f t="shared" si="0"/>
        <v>41.2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ht="31.5">
      <c r="A21" s="39"/>
      <c r="B21" s="262" t="s">
        <v>123</v>
      </c>
      <c r="C21" s="272" t="s">
        <v>11</v>
      </c>
      <c r="D21" s="273" t="s">
        <v>23</v>
      </c>
      <c r="E21" s="260" t="s">
        <v>24</v>
      </c>
      <c r="F21" s="274">
        <v>15</v>
      </c>
      <c r="G21" s="302">
        <v>14.9</v>
      </c>
      <c r="H21" s="298">
        <f t="shared" si="0"/>
        <v>99.3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s="44" customFormat="1" ht="24.75" customHeight="1">
      <c r="A22" s="39"/>
      <c r="B22" s="266" t="s">
        <v>124</v>
      </c>
      <c r="C22" s="267" t="s">
        <v>11</v>
      </c>
      <c r="D22" s="268" t="s">
        <v>211</v>
      </c>
      <c r="E22" s="269" t="s">
        <v>89</v>
      </c>
      <c r="F22" s="270">
        <f>F23</f>
        <v>6650</v>
      </c>
      <c r="G22" s="303">
        <f>G23</f>
        <v>2961.9</v>
      </c>
      <c r="H22" s="299">
        <f t="shared" si="0"/>
        <v>44.5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37.5" customHeight="1">
      <c r="A23" s="39"/>
      <c r="B23" s="262" t="s">
        <v>125</v>
      </c>
      <c r="C23" s="272" t="s">
        <v>11</v>
      </c>
      <c r="D23" s="273" t="s">
        <v>212</v>
      </c>
      <c r="E23" s="260" t="s">
        <v>213</v>
      </c>
      <c r="F23" s="274">
        <v>6650</v>
      </c>
      <c r="G23" s="302">
        <v>2961.9</v>
      </c>
      <c r="H23" s="300">
        <f t="shared" si="0"/>
        <v>44.5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s="45" customFormat="1" ht="21.75" customHeight="1">
      <c r="A24" s="49"/>
      <c r="B24" s="266" t="s">
        <v>126</v>
      </c>
      <c r="C24" s="267" t="s">
        <v>4</v>
      </c>
      <c r="D24" s="268" t="s">
        <v>25</v>
      </c>
      <c r="E24" s="269" t="s">
        <v>239</v>
      </c>
      <c r="F24" s="270">
        <f aca="true" t="shared" si="1" ref="F24:G26">F25</f>
        <v>200</v>
      </c>
      <c r="G24" s="270">
        <f t="shared" si="1"/>
        <v>0</v>
      </c>
      <c r="H24" s="271">
        <f t="shared" si="0"/>
        <v>0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</row>
    <row r="25" spans="1:18" s="46" customFormat="1" ht="18.75" customHeight="1">
      <c r="A25" s="50"/>
      <c r="B25" s="266" t="s">
        <v>127</v>
      </c>
      <c r="C25" s="267" t="s">
        <v>4</v>
      </c>
      <c r="D25" s="268" t="s">
        <v>26</v>
      </c>
      <c r="E25" s="269" t="s">
        <v>214</v>
      </c>
      <c r="F25" s="270">
        <f t="shared" si="1"/>
        <v>200</v>
      </c>
      <c r="G25" s="270">
        <f t="shared" si="1"/>
        <v>0</v>
      </c>
      <c r="H25" s="271">
        <f t="shared" si="0"/>
        <v>0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1:18" s="28" customFormat="1" ht="35.25" customHeight="1">
      <c r="A26" s="50"/>
      <c r="B26" s="262" t="s">
        <v>128</v>
      </c>
      <c r="C26" s="272" t="s">
        <v>4</v>
      </c>
      <c r="D26" s="273" t="s">
        <v>27</v>
      </c>
      <c r="E26" s="260" t="s">
        <v>215</v>
      </c>
      <c r="F26" s="274">
        <f t="shared" si="1"/>
        <v>200</v>
      </c>
      <c r="G26" s="305">
        <f t="shared" si="1"/>
        <v>0</v>
      </c>
      <c r="H26" s="300">
        <f t="shared" si="0"/>
        <v>0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s="28" customFormat="1" ht="46.5" customHeight="1">
      <c r="A27" s="50"/>
      <c r="B27" s="262" t="s">
        <v>197</v>
      </c>
      <c r="C27" s="272" t="s">
        <v>198</v>
      </c>
      <c r="D27" s="273" t="s">
        <v>28</v>
      </c>
      <c r="E27" s="260" t="s">
        <v>29</v>
      </c>
      <c r="F27" s="274">
        <v>200</v>
      </c>
      <c r="G27" s="302">
        <v>0</v>
      </c>
      <c r="H27" s="298">
        <f t="shared" si="0"/>
        <v>0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18" s="28" customFormat="1" ht="22.5" customHeight="1">
      <c r="A28" s="50"/>
      <c r="B28" s="266" t="s">
        <v>129</v>
      </c>
      <c r="C28" s="277" t="s">
        <v>4</v>
      </c>
      <c r="D28" s="252" t="s">
        <v>240</v>
      </c>
      <c r="E28" s="253" t="s">
        <v>241</v>
      </c>
      <c r="F28" s="270">
        <f>F29</f>
        <v>15</v>
      </c>
      <c r="G28" s="306">
        <f>G29</f>
        <v>0</v>
      </c>
      <c r="H28" s="304">
        <f t="shared" si="0"/>
        <v>0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1:18" s="28" customFormat="1" ht="46.5" customHeight="1">
      <c r="A29" s="50"/>
      <c r="B29" s="262" t="s">
        <v>130</v>
      </c>
      <c r="C29" s="278" t="s">
        <v>4</v>
      </c>
      <c r="D29" s="257" t="s">
        <v>242</v>
      </c>
      <c r="E29" s="258" t="s">
        <v>243</v>
      </c>
      <c r="F29" s="274">
        <f>F30</f>
        <v>15</v>
      </c>
      <c r="G29" s="302">
        <f>G30</f>
        <v>0</v>
      </c>
      <c r="H29" s="298">
        <f t="shared" si="0"/>
        <v>0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</row>
    <row r="30" spans="1:18" s="28" customFormat="1" ht="46.5" customHeight="1">
      <c r="A30" s="50"/>
      <c r="B30" s="262" t="s">
        <v>246</v>
      </c>
      <c r="C30" s="278" t="s">
        <v>39</v>
      </c>
      <c r="D30" s="257" t="s">
        <v>244</v>
      </c>
      <c r="E30" s="279" t="s">
        <v>245</v>
      </c>
      <c r="F30" s="274">
        <v>15</v>
      </c>
      <c r="G30" s="302">
        <v>0</v>
      </c>
      <c r="H30" s="298">
        <f t="shared" si="0"/>
        <v>0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1:18" s="28" customFormat="1" ht="20.25" customHeight="1">
      <c r="A31" s="50"/>
      <c r="B31" s="261" t="s">
        <v>131</v>
      </c>
      <c r="C31" s="251" t="s">
        <v>4</v>
      </c>
      <c r="D31" s="252" t="s">
        <v>30</v>
      </c>
      <c r="E31" s="253" t="s">
        <v>216</v>
      </c>
      <c r="F31" s="303">
        <f>F32+F38</f>
        <v>3335</v>
      </c>
      <c r="G31" s="303">
        <f>G32+G38</f>
        <v>1616.4</v>
      </c>
      <c r="H31" s="304">
        <f t="shared" si="0"/>
        <v>48.5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</row>
    <row r="32" spans="1:18" s="28" customFormat="1" ht="39" customHeight="1">
      <c r="A32" s="50"/>
      <c r="B32" s="261" t="s">
        <v>132</v>
      </c>
      <c r="C32" s="267" t="s">
        <v>4</v>
      </c>
      <c r="D32" s="268" t="s">
        <v>247</v>
      </c>
      <c r="E32" s="269" t="s">
        <v>248</v>
      </c>
      <c r="F32" s="270">
        <f>F33+F34+F35+F36+F37</f>
        <v>3335</v>
      </c>
      <c r="G32" s="303">
        <f>G33+G34+G35+G36+G37</f>
        <v>985</v>
      </c>
      <c r="H32" s="304">
        <f t="shared" si="0"/>
        <v>29.5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</row>
    <row r="33" spans="1:18" s="46" customFormat="1" ht="48" customHeight="1">
      <c r="A33" s="50"/>
      <c r="B33" s="262" t="s">
        <v>200</v>
      </c>
      <c r="C33" s="256" t="s">
        <v>31</v>
      </c>
      <c r="D33" s="257" t="s">
        <v>249</v>
      </c>
      <c r="E33" s="260" t="s">
        <v>250</v>
      </c>
      <c r="F33" s="274">
        <v>2180</v>
      </c>
      <c r="G33" s="307">
        <v>890</v>
      </c>
      <c r="H33" s="298">
        <f t="shared" si="0"/>
        <v>40.8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8" s="47" customFormat="1" ht="51" customHeight="1">
      <c r="A34" s="49"/>
      <c r="B34" s="262" t="s">
        <v>202</v>
      </c>
      <c r="C34" s="256" t="s">
        <v>32</v>
      </c>
      <c r="D34" s="257" t="s">
        <v>249</v>
      </c>
      <c r="E34" s="260" t="s">
        <v>250</v>
      </c>
      <c r="F34" s="274">
        <v>150</v>
      </c>
      <c r="G34" s="307">
        <v>0</v>
      </c>
      <c r="H34" s="300">
        <f t="shared" si="0"/>
        <v>0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</row>
    <row r="35" spans="1:18" s="48" customFormat="1" ht="48.75" customHeight="1">
      <c r="A35" s="51"/>
      <c r="B35" s="262" t="s">
        <v>251</v>
      </c>
      <c r="C35" s="256" t="s">
        <v>252</v>
      </c>
      <c r="D35" s="257" t="s">
        <v>249</v>
      </c>
      <c r="E35" s="260" t="s">
        <v>250</v>
      </c>
      <c r="F35" s="274">
        <v>50</v>
      </c>
      <c r="G35" s="305">
        <v>0</v>
      </c>
      <c r="H35" s="298">
        <f t="shared" si="0"/>
        <v>0</v>
      </c>
      <c r="I35" s="51"/>
      <c r="J35" s="51"/>
      <c r="K35" s="51"/>
      <c r="L35" s="51"/>
      <c r="M35" s="51"/>
      <c r="N35" s="51"/>
      <c r="O35" s="51"/>
      <c r="P35" s="51"/>
      <c r="Q35" s="51"/>
      <c r="R35" s="51"/>
    </row>
    <row r="36" spans="1:18" s="28" customFormat="1" ht="47.25">
      <c r="A36" s="50"/>
      <c r="B36" s="262" t="s">
        <v>253</v>
      </c>
      <c r="C36" s="256" t="s">
        <v>203</v>
      </c>
      <c r="D36" s="257" t="s">
        <v>249</v>
      </c>
      <c r="E36" s="260" t="s">
        <v>250</v>
      </c>
      <c r="F36" s="274">
        <v>830</v>
      </c>
      <c r="G36" s="302">
        <v>60</v>
      </c>
      <c r="H36" s="298">
        <f t="shared" si="0"/>
        <v>7.2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5" s="28" customFormat="1" ht="47.25">
      <c r="A37" s="50"/>
      <c r="B37" s="262" t="s">
        <v>254</v>
      </c>
      <c r="C37" s="256" t="s">
        <v>33</v>
      </c>
      <c r="D37" s="257" t="s">
        <v>249</v>
      </c>
      <c r="E37" s="260" t="s">
        <v>250</v>
      </c>
      <c r="F37" s="274">
        <v>125</v>
      </c>
      <c r="G37" s="302">
        <v>35</v>
      </c>
      <c r="H37" s="298">
        <f t="shared" si="0"/>
        <v>28</v>
      </c>
      <c r="I37" s="50"/>
      <c r="J37" s="50"/>
      <c r="K37" s="50"/>
      <c r="L37" s="50"/>
      <c r="M37" s="50"/>
      <c r="N37" s="50"/>
      <c r="O37" s="50"/>
    </row>
    <row r="38" spans="1:15" s="28" customFormat="1" ht="15.75">
      <c r="A38" s="50"/>
      <c r="B38" s="266" t="s">
        <v>272</v>
      </c>
      <c r="C38" s="251" t="s">
        <v>4</v>
      </c>
      <c r="D38" s="252" t="s">
        <v>275</v>
      </c>
      <c r="E38" s="269" t="s">
        <v>278</v>
      </c>
      <c r="F38" s="270">
        <f>F39</f>
        <v>0</v>
      </c>
      <c r="G38" s="270">
        <f>G39</f>
        <v>631.4</v>
      </c>
      <c r="H38" s="298">
        <v>0</v>
      </c>
      <c r="I38" s="50"/>
      <c r="J38" s="50"/>
      <c r="K38" s="50"/>
      <c r="L38" s="50"/>
      <c r="M38" s="50"/>
      <c r="N38" s="50"/>
      <c r="O38" s="50"/>
    </row>
    <row r="39" spans="1:15" s="28" customFormat="1" ht="47.25">
      <c r="A39" s="50"/>
      <c r="B39" s="266" t="s">
        <v>273</v>
      </c>
      <c r="C39" s="251" t="s">
        <v>4</v>
      </c>
      <c r="D39" s="252" t="s">
        <v>276</v>
      </c>
      <c r="E39" s="269" t="s">
        <v>279</v>
      </c>
      <c r="F39" s="270">
        <f>F41</f>
        <v>0</v>
      </c>
      <c r="G39" s="270">
        <f>G41+G40</f>
        <v>631.4</v>
      </c>
      <c r="H39" s="298">
        <v>0</v>
      </c>
      <c r="I39" s="50"/>
      <c r="J39" s="50"/>
      <c r="K39" s="50"/>
      <c r="L39" s="50"/>
      <c r="M39" s="50"/>
      <c r="N39" s="50"/>
      <c r="O39" s="50"/>
    </row>
    <row r="40" spans="1:15" s="28" customFormat="1" ht="110.25">
      <c r="A40" s="50"/>
      <c r="B40" s="262" t="s">
        <v>274</v>
      </c>
      <c r="C40" s="256" t="s">
        <v>31</v>
      </c>
      <c r="D40" s="257" t="s">
        <v>277</v>
      </c>
      <c r="E40" s="260" t="s">
        <v>280</v>
      </c>
      <c r="F40" s="274">
        <v>0</v>
      </c>
      <c r="G40" s="302">
        <v>627.1</v>
      </c>
      <c r="H40" s="298">
        <v>0</v>
      </c>
      <c r="I40" s="50"/>
      <c r="J40" s="50"/>
      <c r="K40" s="50"/>
      <c r="L40" s="50"/>
      <c r="M40" s="50"/>
      <c r="N40" s="50"/>
      <c r="O40" s="50"/>
    </row>
    <row r="41" spans="1:15" s="28" customFormat="1" ht="110.25">
      <c r="A41" s="50"/>
      <c r="B41" s="262" t="s">
        <v>312</v>
      </c>
      <c r="C41" s="256" t="s">
        <v>33</v>
      </c>
      <c r="D41" s="257" t="s">
        <v>277</v>
      </c>
      <c r="E41" s="260" t="s">
        <v>280</v>
      </c>
      <c r="F41" s="274">
        <v>0</v>
      </c>
      <c r="G41" s="302">
        <v>4.3</v>
      </c>
      <c r="H41" s="298">
        <v>0</v>
      </c>
      <c r="I41" s="50"/>
      <c r="J41" s="50"/>
      <c r="K41" s="50"/>
      <c r="L41" s="50"/>
      <c r="M41" s="50"/>
      <c r="N41" s="50"/>
      <c r="O41" s="50"/>
    </row>
    <row r="42" spans="1:15" s="28" customFormat="1" ht="21" customHeight="1">
      <c r="A42" s="50"/>
      <c r="B42" s="284" t="s">
        <v>133</v>
      </c>
      <c r="C42" s="251" t="s">
        <v>4</v>
      </c>
      <c r="D42" s="252" t="s">
        <v>34</v>
      </c>
      <c r="E42" s="285" t="s">
        <v>35</v>
      </c>
      <c r="F42" s="270">
        <f>F43</f>
        <v>24116.300000000003</v>
      </c>
      <c r="G42" s="306">
        <f>G43</f>
        <v>13053</v>
      </c>
      <c r="H42" s="304">
        <f t="shared" si="0"/>
        <v>54.1</v>
      </c>
      <c r="I42" s="50"/>
      <c r="J42" s="50"/>
      <c r="K42" s="50"/>
      <c r="L42" s="50"/>
      <c r="M42" s="50"/>
      <c r="N42" s="50"/>
      <c r="O42" s="50"/>
    </row>
    <row r="43" spans="1:15" s="28" customFormat="1" ht="24.75" customHeight="1">
      <c r="A43" s="50"/>
      <c r="B43" s="286" t="s">
        <v>255</v>
      </c>
      <c r="C43" s="251" t="s">
        <v>4</v>
      </c>
      <c r="D43" s="252" t="s">
        <v>36</v>
      </c>
      <c r="E43" s="253" t="s">
        <v>37</v>
      </c>
      <c r="F43" s="270">
        <f>F47+F44</f>
        <v>24116.300000000003</v>
      </c>
      <c r="G43" s="270">
        <f>G47+G44</f>
        <v>13053</v>
      </c>
      <c r="H43" s="304">
        <f t="shared" si="0"/>
        <v>54.1</v>
      </c>
      <c r="I43" s="50"/>
      <c r="J43" s="50"/>
      <c r="K43" s="50"/>
      <c r="L43" s="50"/>
      <c r="M43" s="50"/>
      <c r="N43" s="50"/>
      <c r="O43" s="50"/>
    </row>
    <row r="44" spans="1:15" s="28" customFormat="1" ht="24.75" customHeight="1">
      <c r="A44" s="50"/>
      <c r="B44" s="286" t="s">
        <v>268</v>
      </c>
      <c r="C44" s="281" t="s">
        <v>4</v>
      </c>
      <c r="D44" s="282" t="s">
        <v>313</v>
      </c>
      <c r="E44" s="283" t="s">
        <v>314</v>
      </c>
      <c r="F44" s="270">
        <f>F45</f>
        <v>0</v>
      </c>
      <c r="G44" s="304">
        <f>G45</f>
        <v>415.5</v>
      </c>
      <c r="H44" s="304">
        <v>0</v>
      </c>
      <c r="I44" s="50"/>
      <c r="J44" s="50"/>
      <c r="K44" s="50"/>
      <c r="L44" s="50"/>
      <c r="M44" s="50"/>
      <c r="N44" s="50"/>
      <c r="O44" s="50"/>
    </row>
    <row r="45" spans="1:15" s="28" customFormat="1" ht="24.75" customHeight="1">
      <c r="A45" s="50"/>
      <c r="B45" s="286" t="s">
        <v>257</v>
      </c>
      <c r="C45" s="251" t="s">
        <v>4</v>
      </c>
      <c r="D45" s="252" t="s">
        <v>315</v>
      </c>
      <c r="E45" s="253" t="s">
        <v>316</v>
      </c>
      <c r="F45" s="270">
        <f>F46</f>
        <v>0</v>
      </c>
      <c r="G45" s="304">
        <f>G46</f>
        <v>415.5</v>
      </c>
      <c r="H45" s="304">
        <v>0</v>
      </c>
      <c r="I45" s="50"/>
      <c r="J45" s="50"/>
      <c r="K45" s="50"/>
      <c r="L45" s="50"/>
      <c r="M45" s="50"/>
      <c r="N45" s="50"/>
      <c r="O45" s="50"/>
    </row>
    <row r="46" spans="1:15" s="28" customFormat="1" ht="31.5">
      <c r="A46" s="50"/>
      <c r="B46" s="286" t="s">
        <v>259</v>
      </c>
      <c r="C46" s="256" t="s">
        <v>39</v>
      </c>
      <c r="D46" s="257" t="s">
        <v>317</v>
      </c>
      <c r="E46" s="258" t="s">
        <v>318</v>
      </c>
      <c r="F46" s="270">
        <v>0</v>
      </c>
      <c r="G46" s="304">
        <v>415.5</v>
      </c>
      <c r="H46" s="304">
        <v>0</v>
      </c>
      <c r="I46" s="50"/>
      <c r="J46" s="50"/>
      <c r="K46" s="50"/>
      <c r="L46" s="50"/>
      <c r="M46" s="50"/>
      <c r="N46" s="50"/>
      <c r="O46" s="50"/>
    </row>
    <row r="47" spans="1:15" s="28" customFormat="1" ht="24.75" customHeight="1">
      <c r="A47" s="50"/>
      <c r="B47" s="286" t="s">
        <v>319</v>
      </c>
      <c r="C47" s="251" t="s">
        <v>4</v>
      </c>
      <c r="D47" s="252" t="s">
        <v>256</v>
      </c>
      <c r="E47" s="253" t="s">
        <v>199</v>
      </c>
      <c r="F47" s="270">
        <f>F48+F52</f>
        <v>24116.300000000003</v>
      </c>
      <c r="G47" s="270">
        <f>G48+G52</f>
        <v>12637.5</v>
      </c>
      <c r="H47" s="304">
        <f>ROUND(G47/F47*100,1)</f>
        <v>52.4</v>
      </c>
      <c r="I47" s="50"/>
      <c r="J47" s="50"/>
      <c r="K47" s="50"/>
      <c r="L47" s="50"/>
      <c r="M47" s="50"/>
      <c r="N47" s="50"/>
      <c r="O47" s="50"/>
    </row>
    <row r="48" spans="1:15" s="28" customFormat="1" ht="31.5">
      <c r="A48" s="50"/>
      <c r="B48" s="280" t="s">
        <v>320</v>
      </c>
      <c r="C48" s="267" t="s">
        <v>4</v>
      </c>
      <c r="D48" s="268" t="s">
        <v>258</v>
      </c>
      <c r="E48" s="269" t="s">
        <v>38</v>
      </c>
      <c r="F48" s="270">
        <f>F49</f>
        <v>4448.9</v>
      </c>
      <c r="G48" s="303">
        <f>G49</f>
        <v>2337.5</v>
      </c>
      <c r="H48" s="304">
        <f t="shared" si="0"/>
        <v>52.5</v>
      </c>
      <c r="I48" s="50"/>
      <c r="J48" s="50"/>
      <c r="K48" s="50"/>
      <c r="L48" s="50"/>
      <c r="M48" s="50"/>
      <c r="N48" s="50"/>
      <c r="O48" s="50"/>
    </row>
    <row r="49" spans="1:15" s="28" customFormat="1" ht="31.5">
      <c r="A49" s="50"/>
      <c r="B49" s="286" t="s">
        <v>321</v>
      </c>
      <c r="C49" s="251" t="s">
        <v>4</v>
      </c>
      <c r="D49" s="252" t="s">
        <v>260</v>
      </c>
      <c r="E49" s="253" t="s">
        <v>201</v>
      </c>
      <c r="F49" s="270">
        <f>F50+F51</f>
        <v>4448.9</v>
      </c>
      <c r="G49" s="270">
        <f>G50+G51</f>
        <v>2337.5</v>
      </c>
      <c r="H49" s="304">
        <f t="shared" si="0"/>
        <v>52.5</v>
      </c>
      <c r="I49" s="50"/>
      <c r="J49" s="50"/>
      <c r="K49" s="50"/>
      <c r="L49" s="50"/>
      <c r="M49" s="50"/>
      <c r="N49" s="50"/>
      <c r="O49" s="50"/>
    </row>
    <row r="50" spans="1:18" s="28" customFormat="1" ht="31.5" customHeight="1">
      <c r="A50" s="50"/>
      <c r="B50" s="287" t="s">
        <v>322</v>
      </c>
      <c r="C50" s="256" t="s">
        <v>39</v>
      </c>
      <c r="D50" s="257" t="s">
        <v>261</v>
      </c>
      <c r="E50" s="258" t="s">
        <v>217</v>
      </c>
      <c r="F50" s="274">
        <v>4441.4</v>
      </c>
      <c r="G50" s="307">
        <v>2330</v>
      </c>
      <c r="H50" s="298">
        <f t="shared" si="0"/>
        <v>52.5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1:18" s="47" customFormat="1" ht="63">
      <c r="A51" s="49"/>
      <c r="B51" s="287" t="s">
        <v>262</v>
      </c>
      <c r="C51" s="256" t="s">
        <v>39</v>
      </c>
      <c r="D51" s="257" t="s">
        <v>263</v>
      </c>
      <c r="E51" s="288" t="s">
        <v>218</v>
      </c>
      <c r="F51" s="274">
        <v>7.5</v>
      </c>
      <c r="G51" s="307">
        <v>7.5</v>
      </c>
      <c r="H51" s="298">
        <f t="shared" si="0"/>
        <v>100</v>
      </c>
      <c r="I51" s="49"/>
      <c r="J51" s="49"/>
      <c r="K51" s="49"/>
      <c r="L51" s="49"/>
      <c r="M51" s="49"/>
      <c r="N51" s="49"/>
      <c r="O51" s="49"/>
      <c r="P51" s="49"/>
      <c r="Q51" s="49"/>
      <c r="R51" s="49"/>
    </row>
    <row r="52" spans="1:18" s="28" customFormat="1" ht="48" customHeight="1">
      <c r="A52" s="50"/>
      <c r="B52" s="350" t="s">
        <v>323</v>
      </c>
      <c r="C52" s="267" t="s">
        <v>4</v>
      </c>
      <c r="D52" s="268" t="s">
        <v>264</v>
      </c>
      <c r="E52" s="269" t="s">
        <v>219</v>
      </c>
      <c r="F52" s="270">
        <f>F53</f>
        <v>19667.4</v>
      </c>
      <c r="G52" s="270">
        <f>G53</f>
        <v>10300</v>
      </c>
      <c r="H52" s="304">
        <f t="shared" si="0"/>
        <v>52.4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</row>
    <row r="53" spans="1:18" s="28" customFormat="1" ht="51.75" customHeight="1">
      <c r="A53" s="50"/>
      <c r="B53" s="250" t="s">
        <v>324</v>
      </c>
      <c r="C53" s="251" t="s">
        <v>4</v>
      </c>
      <c r="D53" s="252" t="s">
        <v>265</v>
      </c>
      <c r="E53" s="253" t="s">
        <v>220</v>
      </c>
      <c r="F53" s="270">
        <f>F54+F55</f>
        <v>19667.4</v>
      </c>
      <c r="G53" s="270">
        <f>G54+G55</f>
        <v>10300</v>
      </c>
      <c r="H53" s="304">
        <f t="shared" si="0"/>
        <v>52.4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</row>
    <row r="54" spans="1:18" s="28" customFormat="1" ht="32.25" customHeight="1">
      <c r="A54" s="50"/>
      <c r="B54" s="255" t="s">
        <v>325</v>
      </c>
      <c r="C54" s="256" t="s">
        <v>39</v>
      </c>
      <c r="D54" s="257" t="s">
        <v>266</v>
      </c>
      <c r="E54" s="258" t="s">
        <v>221</v>
      </c>
      <c r="F54" s="274">
        <v>13131.5</v>
      </c>
      <c r="G54" s="307">
        <v>6900</v>
      </c>
      <c r="H54" s="298">
        <f t="shared" si="0"/>
        <v>52.5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</row>
    <row r="55" spans="1:18" s="47" customFormat="1" ht="48.75" customHeight="1">
      <c r="A55" s="49"/>
      <c r="B55" s="255" t="s">
        <v>326</v>
      </c>
      <c r="C55" s="308" t="s">
        <v>39</v>
      </c>
      <c r="D55" s="309" t="s">
        <v>267</v>
      </c>
      <c r="E55" s="310" t="s">
        <v>222</v>
      </c>
      <c r="F55" s="311">
        <v>6535.9</v>
      </c>
      <c r="G55" s="312">
        <v>3400</v>
      </c>
      <c r="H55" s="313">
        <f t="shared" si="0"/>
        <v>52</v>
      </c>
      <c r="I55" s="49"/>
      <c r="J55" s="49"/>
      <c r="K55" s="49"/>
      <c r="L55" s="49"/>
      <c r="M55" s="49"/>
      <c r="N55" s="49"/>
      <c r="O55" s="49"/>
      <c r="P55" s="49"/>
      <c r="Q55" s="49"/>
      <c r="R55" s="49"/>
    </row>
    <row r="56" spans="1:15" s="28" customFormat="1" ht="21" customHeight="1">
      <c r="A56" s="50"/>
      <c r="B56" s="314"/>
      <c r="C56" s="317"/>
      <c r="D56" s="317"/>
      <c r="E56" s="316" t="s">
        <v>40</v>
      </c>
      <c r="F56" s="315">
        <f>F42+F9</f>
        <v>104220.90000000001</v>
      </c>
      <c r="G56" s="315">
        <f>G42+G9</f>
        <v>45973.200000000004</v>
      </c>
      <c r="H56" s="318">
        <f t="shared" si="0"/>
        <v>44.1</v>
      </c>
      <c r="I56" s="50"/>
      <c r="J56" s="50"/>
      <c r="K56" s="50"/>
      <c r="L56" s="50"/>
      <c r="M56" s="50"/>
      <c r="N56" s="50"/>
      <c r="O56" s="50"/>
    </row>
  </sheetData>
  <sheetProtection/>
  <mergeCells count="3">
    <mergeCell ref="C8:D8"/>
    <mergeCell ref="F3:H3"/>
    <mergeCell ref="E1:F1"/>
  </mergeCells>
  <printOptions horizontalCentered="1"/>
  <pageMargins left="0.35433070866141736" right="0.15748031496062992" top="0.31496062992125984" bottom="0" header="0.2755905511811024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5"/>
  <sheetViews>
    <sheetView zoomScale="81" zoomScaleNormal="81" zoomScalePageLayoutView="0" workbookViewId="0" topLeftCell="A121">
      <selection activeCell="J58" sqref="J58"/>
    </sheetView>
  </sheetViews>
  <sheetFormatPr defaultColWidth="9.140625" defaultRowHeight="12.75"/>
  <cols>
    <col min="1" max="1" width="93.140625" style="0" customWidth="1"/>
    <col min="2" max="2" width="8.140625" style="0" customWidth="1"/>
    <col min="3" max="3" width="11.8515625" style="0" customWidth="1"/>
    <col min="4" max="4" width="14.57421875" style="0" customWidth="1"/>
    <col min="5" max="5" width="10.140625" style="0" customWidth="1"/>
    <col min="6" max="6" width="16.00390625" style="0" customWidth="1"/>
    <col min="7" max="7" width="13.8515625" style="0" customWidth="1"/>
    <col min="8" max="8" width="13.28125" style="0" customWidth="1"/>
  </cols>
  <sheetData>
    <row r="1" spans="1:8" ht="15.75">
      <c r="A1" s="2" t="s">
        <v>135</v>
      </c>
      <c r="D1" s="2"/>
      <c r="E1" s="2"/>
      <c r="F1" s="31"/>
      <c r="G1" s="333" t="s">
        <v>136</v>
      </c>
      <c r="H1" s="333"/>
    </row>
    <row r="2" spans="1:8" ht="18" customHeight="1">
      <c r="A2" s="4"/>
      <c r="C2" s="23"/>
      <c r="D2" s="336" t="s">
        <v>327</v>
      </c>
      <c r="E2" s="336"/>
      <c r="F2" s="336"/>
      <c r="G2" s="336"/>
      <c r="H2" s="336"/>
    </row>
    <row r="3" spans="1:8" ht="18" customHeight="1">
      <c r="A3" s="4"/>
      <c r="C3" s="23"/>
      <c r="D3" s="33"/>
      <c r="E3" s="33"/>
      <c r="F3" s="33"/>
      <c r="G3" s="33"/>
      <c r="H3" s="33"/>
    </row>
    <row r="4" spans="1:8" ht="16.5">
      <c r="A4" s="335" t="s">
        <v>134</v>
      </c>
      <c r="B4" s="335"/>
      <c r="C4" s="335"/>
      <c r="D4" s="335"/>
      <c r="E4" s="335"/>
      <c r="F4" s="335"/>
      <c r="G4" s="335"/>
      <c r="H4" s="335"/>
    </row>
    <row r="5" spans="1:8" ht="16.5">
      <c r="A5" s="335" t="s">
        <v>328</v>
      </c>
      <c r="B5" s="335"/>
      <c r="C5" s="335"/>
      <c r="D5" s="335"/>
      <c r="E5" s="335"/>
      <c r="F5" s="335"/>
      <c r="G5" s="335"/>
      <c r="H5" s="335"/>
    </row>
    <row r="7" spans="6:14" ht="14.25">
      <c r="F7" s="6"/>
      <c r="H7" s="6" t="s">
        <v>72</v>
      </c>
      <c r="M7" s="30"/>
      <c r="N7" s="30"/>
    </row>
    <row r="8" spans="1:8" ht="12.75" customHeight="1">
      <c r="A8" s="339" t="s">
        <v>44</v>
      </c>
      <c r="B8" s="339" t="s">
        <v>45</v>
      </c>
      <c r="C8" s="341" t="s">
        <v>46</v>
      </c>
      <c r="D8" s="341" t="s">
        <v>47</v>
      </c>
      <c r="E8" s="343" t="s">
        <v>48</v>
      </c>
      <c r="F8" s="337" t="s">
        <v>270</v>
      </c>
      <c r="G8" s="337" t="s">
        <v>41</v>
      </c>
      <c r="H8" s="337" t="s">
        <v>42</v>
      </c>
    </row>
    <row r="9" spans="1:8" ht="35.25" customHeight="1">
      <c r="A9" s="340"/>
      <c r="B9" s="340"/>
      <c r="C9" s="342"/>
      <c r="D9" s="342"/>
      <c r="E9" s="344"/>
      <c r="F9" s="345"/>
      <c r="G9" s="338"/>
      <c r="H9" s="338"/>
    </row>
    <row r="10" spans="1:8" ht="17.25" customHeight="1">
      <c r="A10" s="124" t="s">
        <v>143</v>
      </c>
      <c r="B10" s="125"/>
      <c r="C10" s="126"/>
      <c r="D10" s="127"/>
      <c r="E10" s="127"/>
      <c r="F10" s="128">
        <f>F11</f>
        <v>6807.4</v>
      </c>
      <c r="G10" s="128">
        <f>G12+G15</f>
        <v>2758.9000000000005</v>
      </c>
      <c r="H10" s="129">
        <f>ROUND(G10/F10*100,1)</f>
        <v>40.5</v>
      </c>
    </row>
    <row r="11" spans="1:8" ht="21" customHeight="1">
      <c r="A11" s="130" t="s">
        <v>49</v>
      </c>
      <c r="B11" s="131">
        <v>924</v>
      </c>
      <c r="C11" s="132">
        <v>100</v>
      </c>
      <c r="D11" s="133"/>
      <c r="E11" s="133"/>
      <c r="F11" s="134">
        <f>F12+F15</f>
        <v>6807.4</v>
      </c>
      <c r="G11" s="134">
        <f>G12+G15</f>
        <v>2758.9000000000005</v>
      </c>
      <c r="H11" s="135">
        <f aca="true" t="shared" si="0" ref="H11:H88">ROUND(G11/F11*100,1)</f>
        <v>40.5</v>
      </c>
    </row>
    <row r="12" spans="1:8" ht="37.5" customHeight="1">
      <c r="A12" s="34" t="s">
        <v>50</v>
      </c>
      <c r="B12" s="136">
        <v>924</v>
      </c>
      <c r="C12" s="137">
        <v>102</v>
      </c>
      <c r="D12" s="138"/>
      <c r="E12" s="138"/>
      <c r="F12" s="134">
        <f>F13</f>
        <v>1327.9</v>
      </c>
      <c r="G12" s="134">
        <f>G13</f>
        <v>614.3</v>
      </c>
      <c r="H12" s="135">
        <f t="shared" si="0"/>
        <v>46.3</v>
      </c>
    </row>
    <row r="13" spans="1:8" ht="16.5" customHeight="1">
      <c r="A13" s="145" t="s">
        <v>93</v>
      </c>
      <c r="B13" s="131">
        <v>924</v>
      </c>
      <c r="C13" s="132">
        <v>102</v>
      </c>
      <c r="D13" s="133" t="s">
        <v>137</v>
      </c>
      <c r="E13" s="133"/>
      <c r="F13" s="134">
        <f>F14</f>
        <v>1327.9</v>
      </c>
      <c r="G13" s="134">
        <f>G14</f>
        <v>614.3</v>
      </c>
      <c r="H13" s="135">
        <f t="shared" si="0"/>
        <v>46.3</v>
      </c>
    </row>
    <row r="14" spans="1:8" ht="50.25" customHeight="1">
      <c r="A14" s="54" t="s">
        <v>94</v>
      </c>
      <c r="B14" s="139">
        <v>924</v>
      </c>
      <c r="C14" s="140">
        <v>102</v>
      </c>
      <c r="D14" s="141" t="s">
        <v>137</v>
      </c>
      <c r="E14" s="141" t="s">
        <v>95</v>
      </c>
      <c r="F14" s="142">
        <v>1327.9</v>
      </c>
      <c r="G14" s="142">
        <v>614.3</v>
      </c>
      <c r="H14" s="143">
        <f t="shared" si="0"/>
        <v>46.3</v>
      </c>
    </row>
    <row r="15" spans="1:8" ht="31.5">
      <c r="A15" s="34" t="s">
        <v>51</v>
      </c>
      <c r="B15" s="136">
        <v>924</v>
      </c>
      <c r="C15" s="137">
        <v>103</v>
      </c>
      <c r="D15" s="133"/>
      <c r="E15" s="138"/>
      <c r="F15" s="134">
        <f>F16+F18+F20+F24</f>
        <v>5479.5</v>
      </c>
      <c r="G15" s="134">
        <f>G16+G18+G20+G24</f>
        <v>2144.6000000000004</v>
      </c>
      <c r="H15" s="135">
        <f t="shared" si="0"/>
        <v>39.1</v>
      </c>
    </row>
    <row r="16" spans="1:8" ht="20.25" customHeight="1">
      <c r="A16" s="145" t="s">
        <v>225</v>
      </c>
      <c r="B16" s="131">
        <v>924</v>
      </c>
      <c r="C16" s="132">
        <v>103</v>
      </c>
      <c r="D16" s="133" t="s">
        <v>138</v>
      </c>
      <c r="E16" s="138"/>
      <c r="F16" s="134">
        <f>F17</f>
        <v>2236</v>
      </c>
      <c r="G16" s="134">
        <f>G17</f>
        <v>1165.4</v>
      </c>
      <c r="H16" s="135">
        <f t="shared" si="0"/>
        <v>52.1</v>
      </c>
    </row>
    <row r="17" spans="1:8" ht="47.25" customHeight="1">
      <c r="A17" s="54" t="s">
        <v>94</v>
      </c>
      <c r="B17" s="139">
        <v>924</v>
      </c>
      <c r="C17" s="140">
        <v>103</v>
      </c>
      <c r="D17" s="141" t="s">
        <v>138</v>
      </c>
      <c r="E17" s="144" t="s">
        <v>95</v>
      </c>
      <c r="F17" s="142">
        <v>2236</v>
      </c>
      <c r="G17" s="142">
        <v>1165.4</v>
      </c>
      <c r="H17" s="143">
        <f t="shared" si="0"/>
        <v>52.1</v>
      </c>
    </row>
    <row r="18" spans="1:8" s="22" customFormat="1" ht="32.25" customHeight="1">
      <c r="A18" s="145" t="s">
        <v>226</v>
      </c>
      <c r="B18" s="131">
        <v>924</v>
      </c>
      <c r="C18" s="132">
        <v>103</v>
      </c>
      <c r="D18" s="133" t="s">
        <v>139</v>
      </c>
      <c r="E18" s="133"/>
      <c r="F18" s="134">
        <f>F19</f>
        <v>287.7</v>
      </c>
      <c r="G18" s="134">
        <f>G19</f>
        <v>135.4</v>
      </c>
      <c r="H18" s="135">
        <f t="shared" si="0"/>
        <v>47.1</v>
      </c>
    </row>
    <row r="19" spans="1:8" ht="51" customHeight="1">
      <c r="A19" s="54" t="s">
        <v>94</v>
      </c>
      <c r="B19" s="139">
        <v>924</v>
      </c>
      <c r="C19" s="140">
        <v>103</v>
      </c>
      <c r="D19" s="141" t="s">
        <v>139</v>
      </c>
      <c r="E19" s="141" t="s">
        <v>95</v>
      </c>
      <c r="F19" s="142">
        <v>287.7</v>
      </c>
      <c r="G19" s="142">
        <v>135.4</v>
      </c>
      <c r="H19" s="143">
        <f t="shared" si="0"/>
        <v>47.1</v>
      </c>
    </row>
    <row r="20" spans="1:8" s="22" customFormat="1" ht="32.25" customHeight="1">
      <c r="A20" s="145" t="s">
        <v>227</v>
      </c>
      <c r="B20" s="131">
        <v>924</v>
      </c>
      <c r="C20" s="132">
        <v>103</v>
      </c>
      <c r="D20" s="133" t="s">
        <v>140</v>
      </c>
      <c r="E20" s="133"/>
      <c r="F20" s="134">
        <f>F21+F22+F23</f>
        <v>2859.8</v>
      </c>
      <c r="G20" s="134">
        <f>G21+G22+G23</f>
        <v>795.8</v>
      </c>
      <c r="H20" s="135">
        <f t="shared" si="0"/>
        <v>27.8</v>
      </c>
    </row>
    <row r="21" spans="1:8" ht="46.5" customHeight="1">
      <c r="A21" s="54" t="s">
        <v>94</v>
      </c>
      <c r="B21" s="139">
        <v>924</v>
      </c>
      <c r="C21" s="140">
        <v>103</v>
      </c>
      <c r="D21" s="141" t="s">
        <v>140</v>
      </c>
      <c r="E21" s="141" t="s">
        <v>95</v>
      </c>
      <c r="F21" s="142">
        <v>1490.8</v>
      </c>
      <c r="G21" s="146">
        <v>619</v>
      </c>
      <c r="H21" s="143">
        <f t="shared" si="0"/>
        <v>41.5</v>
      </c>
    </row>
    <row r="22" spans="1:8" ht="17.25" customHeight="1">
      <c r="A22" s="54" t="s">
        <v>141</v>
      </c>
      <c r="B22" s="139">
        <v>924</v>
      </c>
      <c r="C22" s="140">
        <v>103</v>
      </c>
      <c r="D22" s="141" t="s">
        <v>140</v>
      </c>
      <c r="E22" s="141" t="s">
        <v>96</v>
      </c>
      <c r="F22" s="147">
        <v>1368</v>
      </c>
      <c r="G22" s="146">
        <v>176.8</v>
      </c>
      <c r="H22" s="143">
        <f t="shared" si="0"/>
        <v>12.9</v>
      </c>
    </row>
    <row r="23" spans="1:8" ht="17.25" customHeight="1">
      <c r="A23" s="54" t="s">
        <v>97</v>
      </c>
      <c r="B23" s="139">
        <v>924</v>
      </c>
      <c r="C23" s="140">
        <v>103</v>
      </c>
      <c r="D23" s="141" t="s">
        <v>140</v>
      </c>
      <c r="E23" s="141" t="s">
        <v>90</v>
      </c>
      <c r="F23" s="147">
        <v>1</v>
      </c>
      <c r="G23" s="146">
        <v>0</v>
      </c>
      <c r="H23" s="148">
        <f t="shared" si="0"/>
        <v>0</v>
      </c>
    </row>
    <row r="24" spans="1:8" s="22" customFormat="1" ht="31.5" customHeight="1">
      <c r="A24" s="35" t="s">
        <v>142</v>
      </c>
      <c r="B24" s="131">
        <v>924</v>
      </c>
      <c r="C24" s="132">
        <v>103</v>
      </c>
      <c r="D24" s="133" t="s">
        <v>140</v>
      </c>
      <c r="E24" s="133"/>
      <c r="F24" s="134">
        <f>F25</f>
        <v>96</v>
      </c>
      <c r="G24" s="134">
        <f>G25</f>
        <v>48</v>
      </c>
      <c r="H24" s="148">
        <f t="shared" si="0"/>
        <v>50</v>
      </c>
    </row>
    <row r="25" spans="1:8" ht="17.25" customHeight="1">
      <c r="A25" s="54" t="s">
        <v>97</v>
      </c>
      <c r="B25" s="139">
        <v>924</v>
      </c>
      <c r="C25" s="140">
        <v>103</v>
      </c>
      <c r="D25" s="141" t="s">
        <v>140</v>
      </c>
      <c r="E25" s="141" t="s">
        <v>90</v>
      </c>
      <c r="F25" s="147">
        <v>96</v>
      </c>
      <c r="G25" s="146">
        <v>48</v>
      </c>
      <c r="H25" s="189">
        <f>ROUND(G25/F25*100,1)</f>
        <v>50</v>
      </c>
    </row>
    <row r="26" spans="1:8" ht="17.25" customHeight="1">
      <c r="A26" s="149" t="s">
        <v>144</v>
      </c>
      <c r="B26" s="150">
        <v>969</v>
      </c>
      <c r="C26" s="151"/>
      <c r="D26" s="152"/>
      <c r="E26" s="152"/>
      <c r="F26" s="153">
        <f>F27+F60+F64+F71+F89+F104+F127+F131+F115</f>
        <v>107333.50000000001</v>
      </c>
      <c r="G26" s="153">
        <f>G27+G60+G64+G71+G89+G104+G115+G127+G131</f>
        <v>48504.99999999999</v>
      </c>
      <c r="H26" s="135">
        <f t="shared" si="0"/>
        <v>45.2</v>
      </c>
    </row>
    <row r="27" spans="1:8" ht="17.25" customHeight="1">
      <c r="A27" s="154" t="s">
        <v>49</v>
      </c>
      <c r="B27" s="150">
        <v>969</v>
      </c>
      <c r="C27" s="155">
        <v>100</v>
      </c>
      <c r="D27" s="138"/>
      <c r="E27" s="138"/>
      <c r="F27" s="134">
        <f>F28+F40+F43</f>
        <v>29985.9</v>
      </c>
      <c r="G27" s="134">
        <f>G28+G40+G43</f>
        <v>13268.100000000002</v>
      </c>
      <c r="H27" s="135">
        <f t="shared" si="0"/>
        <v>44.2</v>
      </c>
    </row>
    <row r="28" spans="1:8" ht="48.75" customHeight="1">
      <c r="A28" s="34" t="s">
        <v>53</v>
      </c>
      <c r="B28" s="136">
        <v>969</v>
      </c>
      <c r="C28" s="137">
        <v>104</v>
      </c>
      <c r="D28" s="138"/>
      <c r="E28" s="138"/>
      <c r="F28" s="134">
        <f>F29+F31+F38+F35</f>
        <v>29598.4</v>
      </c>
      <c r="G28" s="134">
        <f>G29+G31+G38+G35</f>
        <v>13127.100000000002</v>
      </c>
      <c r="H28" s="135">
        <f t="shared" si="0"/>
        <v>44.4</v>
      </c>
    </row>
    <row r="29" spans="1:8" ht="33" customHeight="1">
      <c r="A29" s="61" t="s">
        <v>204</v>
      </c>
      <c r="B29" s="136">
        <v>969</v>
      </c>
      <c r="C29" s="137">
        <v>104</v>
      </c>
      <c r="D29" s="138" t="s">
        <v>145</v>
      </c>
      <c r="E29" s="138"/>
      <c r="F29" s="134">
        <f>F30</f>
        <v>1327.9</v>
      </c>
      <c r="G29" s="134">
        <f>G30</f>
        <v>617.2</v>
      </c>
      <c r="H29" s="135">
        <f t="shared" si="0"/>
        <v>46.5</v>
      </c>
    </row>
    <row r="30" spans="1:8" ht="52.5" customHeight="1">
      <c r="A30" s="54" t="s">
        <v>94</v>
      </c>
      <c r="B30" s="157">
        <v>969</v>
      </c>
      <c r="C30" s="156">
        <v>104</v>
      </c>
      <c r="D30" s="144" t="s">
        <v>145</v>
      </c>
      <c r="E30" s="144" t="s">
        <v>95</v>
      </c>
      <c r="F30" s="142">
        <v>1327.9</v>
      </c>
      <c r="G30" s="158">
        <v>617.2</v>
      </c>
      <c r="H30" s="143">
        <f t="shared" si="0"/>
        <v>46.5</v>
      </c>
    </row>
    <row r="31" spans="1:8" ht="33.75" customHeight="1">
      <c r="A31" s="145" t="s">
        <v>205</v>
      </c>
      <c r="B31" s="131">
        <v>969</v>
      </c>
      <c r="C31" s="132">
        <v>104</v>
      </c>
      <c r="D31" s="138" t="s">
        <v>146</v>
      </c>
      <c r="E31" s="224"/>
      <c r="F31" s="134">
        <f>F32+F33+F34</f>
        <v>23775.899999999998</v>
      </c>
      <c r="G31" s="134">
        <f>G32+G33+G34</f>
        <v>10399.5</v>
      </c>
      <c r="H31" s="135">
        <f t="shared" si="0"/>
        <v>43.7</v>
      </c>
    </row>
    <row r="32" spans="1:8" ht="45" customHeight="1">
      <c r="A32" s="54" t="s">
        <v>94</v>
      </c>
      <c r="B32" s="139">
        <v>969</v>
      </c>
      <c r="C32" s="140">
        <v>104</v>
      </c>
      <c r="D32" s="144" t="s">
        <v>146</v>
      </c>
      <c r="E32" s="141" t="s">
        <v>95</v>
      </c>
      <c r="F32" s="147">
        <v>20653.6</v>
      </c>
      <c r="G32" s="147">
        <v>9261.5</v>
      </c>
      <c r="H32" s="143">
        <f t="shared" si="0"/>
        <v>44.8</v>
      </c>
    </row>
    <row r="33" spans="1:8" ht="17.25" customHeight="1">
      <c r="A33" s="54" t="s">
        <v>141</v>
      </c>
      <c r="B33" s="139">
        <v>969</v>
      </c>
      <c r="C33" s="140">
        <v>104</v>
      </c>
      <c r="D33" s="144" t="s">
        <v>146</v>
      </c>
      <c r="E33" s="141" t="s">
        <v>96</v>
      </c>
      <c r="F33" s="147">
        <v>3108.1</v>
      </c>
      <c r="G33" s="146">
        <v>1123.4</v>
      </c>
      <c r="H33" s="143">
        <f t="shared" si="0"/>
        <v>36.1</v>
      </c>
    </row>
    <row r="34" spans="1:8" ht="17.25" customHeight="1">
      <c r="A34" s="54" t="s">
        <v>97</v>
      </c>
      <c r="B34" s="139">
        <v>969</v>
      </c>
      <c r="C34" s="140">
        <v>104</v>
      </c>
      <c r="D34" s="144" t="s">
        <v>146</v>
      </c>
      <c r="E34" s="141" t="s">
        <v>90</v>
      </c>
      <c r="F34" s="147">
        <v>14.2</v>
      </c>
      <c r="G34" s="158">
        <v>14.6</v>
      </c>
      <c r="H34" s="143">
        <f t="shared" si="0"/>
        <v>102.8</v>
      </c>
    </row>
    <row r="35" spans="1:8" ht="48.75" customHeight="1">
      <c r="A35" s="61" t="s">
        <v>154</v>
      </c>
      <c r="B35" s="131">
        <v>969</v>
      </c>
      <c r="C35" s="132">
        <v>104</v>
      </c>
      <c r="D35" s="138" t="s">
        <v>155</v>
      </c>
      <c r="E35" s="133"/>
      <c r="F35" s="225">
        <f>F36+F37</f>
        <v>4441.4</v>
      </c>
      <c r="G35" s="226">
        <f>G36+G37</f>
        <v>2086.2</v>
      </c>
      <c r="H35" s="135">
        <f t="shared" si="0"/>
        <v>47</v>
      </c>
    </row>
    <row r="36" spans="1:8" ht="49.5" customHeight="1">
      <c r="A36" s="54" t="s">
        <v>94</v>
      </c>
      <c r="B36" s="139">
        <v>969</v>
      </c>
      <c r="C36" s="140">
        <v>104</v>
      </c>
      <c r="D36" s="144" t="s">
        <v>155</v>
      </c>
      <c r="E36" s="141" t="s">
        <v>95</v>
      </c>
      <c r="F36" s="159">
        <v>4099.4</v>
      </c>
      <c r="G36" s="160">
        <v>1946.2</v>
      </c>
      <c r="H36" s="188">
        <f t="shared" si="0"/>
        <v>47.5</v>
      </c>
    </row>
    <row r="37" spans="1:8" ht="18.75" customHeight="1">
      <c r="A37" s="54" t="s">
        <v>141</v>
      </c>
      <c r="B37" s="139">
        <v>969</v>
      </c>
      <c r="C37" s="140">
        <v>104</v>
      </c>
      <c r="D37" s="144" t="s">
        <v>155</v>
      </c>
      <c r="E37" s="141" t="s">
        <v>96</v>
      </c>
      <c r="F37" s="147">
        <v>342</v>
      </c>
      <c r="G37" s="158">
        <v>140</v>
      </c>
      <c r="H37" s="143">
        <f t="shared" si="0"/>
        <v>40.9</v>
      </c>
    </row>
    <row r="38" spans="1:8" ht="47.25" customHeight="1">
      <c r="A38" s="61" t="s">
        <v>206</v>
      </c>
      <c r="B38" s="131">
        <v>969</v>
      </c>
      <c r="C38" s="132">
        <v>104</v>
      </c>
      <c r="D38" s="133" t="s">
        <v>156</v>
      </c>
      <c r="E38" s="133"/>
      <c r="F38" s="225">
        <f>F39</f>
        <v>53.2</v>
      </c>
      <c r="G38" s="178">
        <f>G39</f>
        <v>24.2</v>
      </c>
      <c r="H38" s="135">
        <f t="shared" si="0"/>
        <v>45.5</v>
      </c>
    </row>
    <row r="39" spans="1:8" ht="49.5" customHeight="1">
      <c r="A39" s="54" t="s">
        <v>94</v>
      </c>
      <c r="B39" s="139">
        <v>969</v>
      </c>
      <c r="C39" s="140">
        <v>104</v>
      </c>
      <c r="D39" s="141" t="s">
        <v>156</v>
      </c>
      <c r="E39" s="141" t="s">
        <v>95</v>
      </c>
      <c r="F39" s="147">
        <v>53.2</v>
      </c>
      <c r="G39" s="146">
        <v>24.2</v>
      </c>
      <c r="H39" s="143">
        <f t="shared" si="0"/>
        <v>45.5</v>
      </c>
    </row>
    <row r="40" spans="1:8" ht="16.5" customHeight="1">
      <c r="A40" s="161" t="s">
        <v>54</v>
      </c>
      <c r="B40" s="162">
        <v>969</v>
      </c>
      <c r="C40" s="155">
        <v>111</v>
      </c>
      <c r="D40" s="163"/>
      <c r="E40" s="163"/>
      <c r="F40" s="153">
        <f>F41</f>
        <v>10</v>
      </c>
      <c r="G40" s="134">
        <f>G41</f>
        <v>0</v>
      </c>
      <c r="H40" s="135">
        <f t="shared" si="0"/>
        <v>0</v>
      </c>
    </row>
    <row r="41" spans="1:8" ht="17.25" customHeight="1">
      <c r="A41" s="227" t="s">
        <v>55</v>
      </c>
      <c r="B41" s="166">
        <v>969</v>
      </c>
      <c r="C41" s="155">
        <v>111</v>
      </c>
      <c r="D41" s="138" t="s">
        <v>158</v>
      </c>
      <c r="E41" s="138"/>
      <c r="F41" s="134">
        <f>F42</f>
        <v>10</v>
      </c>
      <c r="G41" s="134">
        <f>G42</f>
        <v>0</v>
      </c>
      <c r="H41" s="135">
        <f t="shared" si="0"/>
        <v>0</v>
      </c>
    </row>
    <row r="42" spans="1:8" ht="17.25" customHeight="1">
      <c r="A42" s="54" t="s">
        <v>97</v>
      </c>
      <c r="B42" s="164">
        <v>969</v>
      </c>
      <c r="C42" s="151">
        <v>111</v>
      </c>
      <c r="D42" s="144" t="s">
        <v>158</v>
      </c>
      <c r="E42" s="144" t="s">
        <v>90</v>
      </c>
      <c r="F42" s="142">
        <v>10</v>
      </c>
      <c r="G42" s="142">
        <v>0</v>
      </c>
      <c r="H42" s="135">
        <f t="shared" si="0"/>
        <v>0</v>
      </c>
    </row>
    <row r="43" spans="1:8" s="27" customFormat="1" ht="17.25" customHeight="1">
      <c r="A43" s="165" t="s">
        <v>52</v>
      </c>
      <c r="B43" s="166">
        <v>969</v>
      </c>
      <c r="C43" s="155">
        <v>113</v>
      </c>
      <c r="D43" s="138"/>
      <c r="E43" s="138"/>
      <c r="F43" s="134">
        <f>F44+F46+F48+F50+F52+F54+F56+F58</f>
        <v>377.5</v>
      </c>
      <c r="G43" s="134">
        <f>G44+G46+G48+G50+G52+G54+G56+G58</f>
        <v>140.99999999999997</v>
      </c>
      <c r="H43" s="135">
        <f t="shared" si="0"/>
        <v>37.4</v>
      </c>
    </row>
    <row r="44" spans="1:8" s="22" customFormat="1" ht="30.75" customHeight="1">
      <c r="A44" s="60" t="s">
        <v>300</v>
      </c>
      <c r="B44" s="166">
        <v>969</v>
      </c>
      <c r="C44" s="155">
        <v>113</v>
      </c>
      <c r="D44" s="133" t="s">
        <v>299</v>
      </c>
      <c r="E44" s="163"/>
      <c r="F44" s="153">
        <f>F45</f>
        <v>100</v>
      </c>
      <c r="G44" s="153">
        <f>G45</f>
        <v>77.5</v>
      </c>
      <c r="H44" s="135">
        <f t="shared" si="0"/>
        <v>77.5</v>
      </c>
    </row>
    <row r="45" spans="1:8" s="27" customFormat="1" ht="16.5" customHeight="1">
      <c r="A45" s="54" t="s">
        <v>141</v>
      </c>
      <c r="B45" s="167">
        <v>969</v>
      </c>
      <c r="C45" s="322">
        <v>113</v>
      </c>
      <c r="D45" s="141" t="s">
        <v>299</v>
      </c>
      <c r="E45" s="141" t="s">
        <v>96</v>
      </c>
      <c r="F45" s="147">
        <v>100</v>
      </c>
      <c r="G45" s="147">
        <v>77.5</v>
      </c>
      <c r="H45" s="135">
        <f t="shared" si="0"/>
        <v>77.5</v>
      </c>
    </row>
    <row r="46" spans="1:8" s="37" customFormat="1" ht="16.5" customHeight="1">
      <c r="A46" s="61" t="s">
        <v>159</v>
      </c>
      <c r="B46" s="168">
        <v>969</v>
      </c>
      <c r="C46" s="137">
        <v>113</v>
      </c>
      <c r="D46" s="133" t="s">
        <v>160</v>
      </c>
      <c r="E46" s="138"/>
      <c r="F46" s="134">
        <f>F47</f>
        <v>235</v>
      </c>
      <c r="G46" s="134">
        <f>G47</f>
        <v>30</v>
      </c>
      <c r="H46" s="135">
        <f aca="true" t="shared" si="1" ref="H46:H51">ROUND(G46/F46*100,1)</f>
        <v>12.8</v>
      </c>
    </row>
    <row r="47" spans="1:8" s="27" customFormat="1" ht="16.5" customHeight="1">
      <c r="A47" s="54" t="s">
        <v>141</v>
      </c>
      <c r="B47" s="167">
        <v>969</v>
      </c>
      <c r="C47" s="140">
        <v>113</v>
      </c>
      <c r="D47" s="141" t="s">
        <v>160</v>
      </c>
      <c r="E47" s="141" t="s">
        <v>96</v>
      </c>
      <c r="F47" s="147">
        <v>235</v>
      </c>
      <c r="G47" s="147">
        <v>30</v>
      </c>
      <c r="H47" s="143">
        <f t="shared" si="1"/>
        <v>12.8</v>
      </c>
    </row>
    <row r="48" spans="1:8" s="27" customFormat="1" ht="47.25">
      <c r="A48" s="61" t="s">
        <v>157</v>
      </c>
      <c r="B48" s="131">
        <v>969</v>
      </c>
      <c r="C48" s="132">
        <v>113</v>
      </c>
      <c r="D48" s="138" t="s">
        <v>235</v>
      </c>
      <c r="E48" s="323"/>
      <c r="F48" s="324">
        <f>F49</f>
        <v>7.5</v>
      </c>
      <c r="G48" s="178">
        <f>G49</f>
        <v>7.5</v>
      </c>
      <c r="H48" s="135">
        <f t="shared" si="1"/>
        <v>100</v>
      </c>
    </row>
    <row r="49" spans="1:8" s="27" customFormat="1" ht="16.5" customHeight="1">
      <c r="A49" s="54" t="s">
        <v>141</v>
      </c>
      <c r="B49" s="139">
        <v>969</v>
      </c>
      <c r="C49" s="140">
        <v>113</v>
      </c>
      <c r="D49" s="144" t="s">
        <v>235</v>
      </c>
      <c r="E49" s="325" t="s">
        <v>96</v>
      </c>
      <c r="F49" s="159">
        <v>7.5</v>
      </c>
      <c r="G49" s="146">
        <v>7.5</v>
      </c>
      <c r="H49" s="143">
        <f t="shared" si="1"/>
        <v>100</v>
      </c>
    </row>
    <row r="50" spans="1:8" s="27" customFormat="1" ht="31.5">
      <c r="A50" s="145" t="s">
        <v>107</v>
      </c>
      <c r="B50" s="172">
        <v>969</v>
      </c>
      <c r="C50" s="132">
        <v>113</v>
      </c>
      <c r="D50" s="133" t="s">
        <v>170</v>
      </c>
      <c r="E50" s="133"/>
      <c r="F50" s="134">
        <f>F51</f>
        <v>7</v>
      </c>
      <c r="G50" s="178">
        <f>G51</f>
        <v>4.8</v>
      </c>
      <c r="H50" s="135">
        <f t="shared" si="1"/>
        <v>68.6</v>
      </c>
    </row>
    <row r="51" spans="1:8" s="27" customFormat="1" ht="16.5" customHeight="1">
      <c r="A51" s="54" t="s">
        <v>141</v>
      </c>
      <c r="B51" s="167">
        <v>969</v>
      </c>
      <c r="C51" s="140">
        <v>113</v>
      </c>
      <c r="D51" s="141" t="s">
        <v>170</v>
      </c>
      <c r="E51" s="141" t="s">
        <v>96</v>
      </c>
      <c r="F51" s="142">
        <v>7</v>
      </c>
      <c r="G51" s="146">
        <v>4.8</v>
      </c>
      <c r="H51" s="143">
        <f t="shared" si="1"/>
        <v>68.6</v>
      </c>
    </row>
    <row r="52" spans="1:8" s="27" customFormat="1" ht="33" customHeight="1">
      <c r="A52" s="145" t="s">
        <v>63</v>
      </c>
      <c r="B52" s="172">
        <v>969</v>
      </c>
      <c r="C52" s="132">
        <v>113</v>
      </c>
      <c r="D52" s="133" t="s">
        <v>161</v>
      </c>
      <c r="E52" s="133"/>
      <c r="F52" s="225">
        <f>F53</f>
        <v>7</v>
      </c>
      <c r="G52" s="225">
        <f>G53</f>
        <v>4.8</v>
      </c>
      <c r="H52" s="135">
        <f t="shared" si="0"/>
        <v>68.6</v>
      </c>
    </row>
    <row r="53" spans="1:8" s="27" customFormat="1" ht="16.5" customHeight="1">
      <c r="A53" s="54" t="s">
        <v>141</v>
      </c>
      <c r="B53" s="167">
        <v>969</v>
      </c>
      <c r="C53" s="140">
        <v>113</v>
      </c>
      <c r="D53" s="141" t="s">
        <v>161</v>
      </c>
      <c r="E53" s="141" t="s">
        <v>96</v>
      </c>
      <c r="F53" s="147">
        <v>7</v>
      </c>
      <c r="G53" s="147">
        <v>4.8</v>
      </c>
      <c r="H53" s="143">
        <f t="shared" si="0"/>
        <v>68.6</v>
      </c>
    </row>
    <row r="54" spans="1:8" s="27" customFormat="1" ht="50.25" customHeight="1">
      <c r="A54" s="145" t="s">
        <v>230</v>
      </c>
      <c r="B54" s="172">
        <v>969</v>
      </c>
      <c r="C54" s="132">
        <v>113</v>
      </c>
      <c r="D54" s="133" t="s">
        <v>162</v>
      </c>
      <c r="E54" s="133"/>
      <c r="F54" s="225">
        <f>F55</f>
        <v>7</v>
      </c>
      <c r="G54" s="225">
        <f>G55</f>
        <v>7</v>
      </c>
      <c r="H54" s="135">
        <f t="shared" si="0"/>
        <v>100</v>
      </c>
    </row>
    <row r="55" spans="1:8" s="27" customFormat="1" ht="16.5" customHeight="1">
      <c r="A55" s="54" t="s">
        <v>141</v>
      </c>
      <c r="B55" s="167">
        <v>969</v>
      </c>
      <c r="C55" s="140">
        <v>113</v>
      </c>
      <c r="D55" s="141" t="s">
        <v>162</v>
      </c>
      <c r="E55" s="141" t="s">
        <v>96</v>
      </c>
      <c r="F55" s="147">
        <v>7</v>
      </c>
      <c r="G55" s="147">
        <v>7</v>
      </c>
      <c r="H55" s="143">
        <f t="shared" si="0"/>
        <v>100</v>
      </c>
    </row>
    <row r="56" spans="1:8" s="27" customFormat="1" ht="48.75" customHeight="1">
      <c r="A56" s="145" t="s">
        <v>163</v>
      </c>
      <c r="B56" s="172">
        <v>969</v>
      </c>
      <c r="C56" s="132">
        <v>113</v>
      </c>
      <c r="D56" s="133" t="s">
        <v>164</v>
      </c>
      <c r="E56" s="133"/>
      <c r="F56" s="225">
        <f>F57</f>
        <v>7</v>
      </c>
      <c r="G56" s="225">
        <f>G57</f>
        <v>4.7</v>
      </c>
      <c r="H56" s="135">
        <f t="shared" si="0"/>
        <v>67.1</v>
      </c>
    </row>
    <row r="57" spans="1:8" s="27" customFormat="1" ht="16.5" customHeight="1">
      <c r="A57" s="54" t="s">
        <v>141</v>
      </c>
      <c r="B57" s="167">
        <v>969</v>
      </c>
      <c r="C57" s="140">
        <v>113</v>
      </c>
      <c r="D57" s="141" t="s">
        <v>164</v>
      </c>
      <c r="E57" s="141" t="s">
        <v>96</v>
      </c>
      <c r="F57" s="147">
        <v>7</v>
      </c>
      <c r="G57" s="147">
        <v>4.7</v>
      </c>
      <c r="H57" s="143">
        <f t="shared" si="0"/>
        <v>67.1</v>
      </c>
    </row>
    <row r="58" spans="1:8" s="27" customFormat="1" ht="82.5" customHeight="1">
      <c r="A58" s="145" t="s">
        <v>228</v>
      </c>
      <c r="B58" s="172">
        <v>969</v>
      </c>
      <c r="C58" s="132">
        <v>113</v>
      </c>
      <c r="D58" s="133" t="s">
        <v>229</v>
      </c>
      <c r="E58" s="141"/>
      <c r="F58" s="225">
        <f>F59</f>
        <v>7</v>
      </c>
      <c r="G58" s="225">
        <f>G59</f>
        <v>4.7</v>
      </c>
      <c r="H58" s="135">
        <f t="shared" si="0"/>
        <v>67.1</v>
      </c>
    </row>
    <row r="59" spans="1:8" s="27" customFormat="1" ht="16.5" customHeight="1">
      <c r="A59" s="54" t="s">
        <v>141</v>
      </c>
      <c r="B59" s="167">
        <v>969</v>
      </c>
      <c r="C59" s="140">
        <v>113</v>
      </c>
      <c r="D59" s="141" t="s">
        <v>229</v>
      </c>
      <c r="E59" s="141" t="s">
        <v>96</v>
      </c>
      <c r="F59" s="147">
        <v>7</v>
      </c>
      <c r="G59" s="147">
        <v>4.7</v>
      </c>
      <c r="H59" s="143">
        <f t="shared" si="0"/>
        <v>67.1</v>
      </c>
    </row>
    <row r="60" spans="1:8" s="27" customFormat="1" ht="18" customHeight="1">
      <c r="A60" s="34" t="s">
        <v>56</v>
      </c>
      <c r="B60" s="168">
        <v>969</v>
      </c>
      <c r="C60" s="137">
        <v>300</v>
      </c>
      <c r="D60" s="138"/>
      <c r="E60" s="138"/>
      <c r="F60" s="134">
        <f aca="true" t="shared" si="2" ref="F60:G62">F61</f>
        <v>71</v>
      </c>
      <c r="G60" s="134">
        <f t="shared" si="2"/>
        <v>17.7</v>
      </c>
      <c r="H60" s="135">
        <f t="shared" si="0"/>
        <v>24.9</v>
      </c>
    </row>
    <row r="61" spans="1:8" s="27" customFormat="1" ht="33" customHeight="1">
      <c r="A61" s="62" t="s">
        <v>57</v>
      </c>
      <c r="B61" s="168">
        <v>969</v>
      </c>
      <c r="C61" s="137">
        <v>309</v>
      </c>
      <c r="D61" s="138" t="s">
        <v>165</v>
      </c>
      <c r="E61" s="138"/>
      <c r="F61" s="134">
        <f t="shared" si="2"/>
        <v>71</v>
      </c>
      <c r="G61" s="134">
        <f t="shared" si="2"/>
        <v>17.7</v>
      </c>
      <c r="H61" s="135">
        <f t="shared" si="0"/>
        <v>24.9</v>
      </c>
    </row>
    <row r="62" spans="1:8" s="27" customFormat="1" ht="46.5" customHeight="1">
      <c r="A62" s="34" t="s">
        <v>105</v>
      </c>
      <c r="B62" s="168">
        <v>969</v>
      </c>
      <c r="C62" s="137">
        <v>309</v>
      </c>
      <c r="D62" s="138" t="s">
        <v>165</v>
      </c>
      <c r="E62" s="138"/>
      <c r="F62" s="134">
        <f t="shared" si="2"/>
        <v>71</v>
      </c>
      <c r="G62" s="134">
        <f t="shared" si="2"/>
        <v>17.7</v>
      </c>
      <c r="H62" s="135">
        <f t="shared" si="0"/>
        <v>24.9</v>
      </c>
    </row>
    <row r="63" spans="1:8" s="27" customFormat="1" ht="18" customHeight="1">
      <c r="A63" s="54" t="s">
        <v>141</v>
      </c>
      <c r="B63" s="169">
        <v>969</v>
      </c>
      <c r="C63" s="156">
        <v>309</v>
      </c>
      <c r="D63" s="144" t="s">
        <v>165</v>
      </c>
      <c r="E63" s="144" t="s">
        <v>96</v>
      </c>
      <c r="F63" s="142">
        <v>71</v>
      </c>
      <c r="G63" s="142">
        <v>17.7</v>
      </c>
      <c r="H63" s="135">
        <f t="shared" si="0"/>
        <v>24.9</v>
      </c>
    </row>
    <row r="64" spans="1:8" s="22" customFormat="1" ht="16.5" customHeight="1">
      <c r="A64" s="34" t="s">
        <v>58</v>
      </c>
      <c r="B64" s="168">
        <v>969</v>
      </c>
      <c r="C64" s="137">
        <v>400</v>
      </c>
      <c r="D64" s="138"/>
      <c r="E64" s="138"/>
      <c r="F64" s="134">
        <f>F65+F68</f>
        <v>627</v>
      </c>
      <c r="G64" s="134">
        <f>G65+G68</f>
        <v>0</v>
      </c>
      <c r="H64" s="135">
        <f t="shared" si="0"/>
        <v>0</v>
      </c>
    </row>
    <row r="65" spans="1:8" s="27" customFormat="1" ht="16.5" customHeight="1">
      <c r="A65" s="34" t="s">
        <v>59</v>
      </c>
      <c r="B65" s="168">
        <v>969</v>
      </c>
      <c r="C65" s="137">
        <v>401</v>
      </c>
      <c r="D65" s="138"/>
      <c r="E65" s="138"/>
      <c r="F65" s="134">
        <f aca="true" t="shared" si="3" ref="F65:G67">F66</f>
        <v>620</v>
      </c>
      <c r="G65" s="134">
        <f t="shared" si="3"/>
        <v>0</v>
      </c>
      <c r="H65" s="135">
        <f t="shared" si="0"/>
        <v>0</v>
      </c>
    </row>
    <row r="66" spans="1:8" s="27" customFormat="1" ht="36.75" customHeight="1">
      <c r="A66" s="61" t="s">
        <v>281</v>
      </c>
      <c r="B66" s="168">
        <v>969</v>
      </c>
      <c r="C66" s="137">
        <v>401</v>
      </c>
      <c r="D66" s="138" t="s">
        <v>166</v>
      </c>
      <c r="E66" s="138"/>
      <c r="F66" s="134">
        <f t="shared" si="3"/>
        <v>620</v>
      </c>
      <c r="G66" s="134">
        <f t="shared" si="3"/>
        <v>0</v>
      </c>
      <c r="H66" s="135">
        <f t="shared" si="0"/>
        <v>0</v>
      </c>
    </row>
    <row r="67" spans="1:8" s="27" customFormat="1" ht="16.5" customHeight="1">
      <c r="A67" s="38" t="s">
        <v>97</v>
      </c>
      <c r="B67" s="169">
        <v>969</v>
      </c>
      <c r="C67" s="156">
        <v>401</v>
      </c>
      <c r="D67" s="144" t="s">
        <v>166</v>
      </c>
      <c r="E67" s="144" t="s">
        <v>90</v>
      </c>
      <c r="F67" s="142">
        <v>620</v>
      </c>
      <c r="G67" s="142">
        <f t="shared" si="3"/>
        <v>0</v>
      </c>
      <c r="H67" s="143">
        <f t="shared" si="0"/>
        <v>0</v>
      </c>
    </row>
    <row r="68" spans="1:8" s="27" customFormat="1" ht="20.25" customHeight="1">
      <c r="A68" s="34" t="s">
        <v>167</v>
      </c>
      <c r="B68" s="168">
        <v>969</v>
      </c>
      <c r="C68" s="137">
        <v>412</v>
      </c>
      <c r="D68" s="138"/>
      <c r="E68" s="138"/>
      <c r="F68" s="134">
        <f>F69</f>
        <v>7</v>
      </c>
      <c r="G68" s="134">
        <f>G69</f>
        <v>0</v>
      </c>
      <c r="H68" s="135">
        <f t="shared" si="0"/>
        <v>0</v>
      </c>
    </row>
    <row r="69" spans="1:8" s="27" customFormat="1" ht="20.25" customHeight="1">
      <c r="A69" s="34" t="s">
        <v>168</v>
      </c>
      <c r="B69" s="168">
        <v>969</v>
      </c>
      <c r="C69" s="137">
        <v>412</v>
      </c>
      <c r="D69" s="138" t="s">
        <v>169</v>
      </c>
      <c r="E69" s="138"/>
      <c r="F69" s="134">
        <f>F70</f>
        <v>7</v>
      </c>
      <c r="G69" s="178">
        <f>G70</f>
        <v>0</v>
      </c>
      <c r="H69" s="135">
        <f t="shared" si="0"/>
        <v>0</v>
      </c>
    </row>
    <row r="70" spans="1:8" s="27" customFormat="1" ht="20.25" customHeight="1">
      <c r="A70" s="54" t="s">
        <v>141</v>
      </c>
      <c r="B70" s="169">
        <v>969</v>
      </c>
      <c r="C70" s="156">
        <v>412</v>
      </c>
      <c r="D70" s="144" t="s">
        <v>169</v>
      </c>
      <c r="E70" s="144" t="s">
        <v>96</v>
      </c>
      <c r="F70" s="142">
        <v>7</v>
      </c>
      <c r="G70" s="146">
        <v>0</v>
      </c>
      <c r="H70" s="143">
        <f t="shared" si="0"/>
        <v>0</v>
      </c>
    </row>
    <row r="71" spans="1:8" s="27" customFormat="1" ht="17.25" customHeight="1">
      <c r="A71" s="34" t="s">
        <v>60</v>
      </c>
      <c r="B71" s="168">
        <v>969</v>
      </c>
      <c r="C71" s="137">
        <v>500</v>
      </c>
      <c r="D71" s="138"/>
      <c r="E71" s="138"/>
      <c r="F71" s="134">
        <f>F72</f>
        <v>48600.00000000001</v>
      </c>
      <c r="G71" s="134">
        <f>G72</f>
        <v>22207.899999999998</v>
      </c>
      <c r="H71" s="135">
        <f t="shared" si="0"/>
        <v>45.7</v>
      </c>
    </row>
    <row r="72" spans="1:8" s="27" customFormat="1" ht="15" customHeight="1">
      <c r="A72" s="34" t="s">
        <v>61</v>
      </c>
      <c r="B72" s="168">
        <v>969</v>
      </c>
      <c r="C72" s="137">
        <v>503</v>
      </c>
      <c r="D72" s="138"/>
      <c r="E72" s="138"/>
      <c r="F72" s="134">
        <f>F73+F75+F77+F79+F81+F83+F85+F87</f>
        <v>48600.00000000001</v>
      </c>
      <c r="G72" s="134">
        <f>G73+G75+G77+G79+G81+G83+G85+G87</f>
        <v>22207.899999999998</v>
      </c>
      <c r="H72" s="135">
        <f t="shared" si="0"/>
        <v>45.7</v>
      </c>
    </row>
    <row r="73" spans="1:8" s="27" customFormat="1" ht="78.75">
      <c r="A73" s="319" t="s">
        <v>282</v>
      </c>
      <c r="B73" s="168">
        <v>969</v>
      </c>
      <c r="C73" s="137">
        <v>503</v>
      </c>
      <c r="D73" s="138" t="s">
        <v>283</v>
      </c>
      <c r="E73" s="138"/>
      <c r="F73" s="134">
        <f>F74</f>
        <v>27851.5</v>
      </c>
      <c r="G73" s="134">
        <f>G74</f>
        <v>19305.7</v>
      </c>
      <c r="H73" s="135">
        <f t="shared" si="0"/>
        <v>69.3</v>
      </c>
    </row>
    <row r="74" spans="1:8" s="27" customFormat="1" ht="16.5" customHeight="1">
      <c r="A74" s="54" t="s">
        <v>284</v>
      </c>
      <c r="B74" s="169">
        <v>969</v>
      </c>
      <c r="C74" s="156">
        <v>503</v>
      </c>
      <c r="D74" s="144" t="s">
        <v>283</v>
      </c>
      <c r="E74" s="144" t="s">
        <v>96</v>
      </c>
      <c r="F74" s="142">
        <v>27851.5</v>
      </c>
      <c r="G74" s="146">
        <v>19305.7</v>
      </c>
      <c r="H74" s="143">
        <f t="shared" si="0"/>
        <v>69.3</v>
      </c>
    </row>
    <row r="75" spans="1:8" s="27" customFormat="1" ht="63">
      <c r="A75" s="319" t="s">
        <v>285</v>
      </c>
      <c r="B75" s="168">
        <v>969</v>
      </c>
      <c r="C75" s="137">
        <v>503</v>
      </c>
      <c r="D75" s="138" t="s">
        <v>286</v>
      </c>
      <c r="E75" s="138"/>
      <c r="F75" s="134">
        <f>F76</f>
        <v>5187.6</v>
      </c>
      <c r="G75" s="134">
        <f>G76</f>
        <v>0</v>
      </c>
      <c r="H75" s="135">
        <f t="shared" si="0"/>
        <v>0</v>
      </c>
    </row>
    <row r="76" spans="1:8" s="27" customFormat="1" ht="16.5" customHeight="1">
      <c r="A76" s="54" t="s">
        <v>284</v>
      </c>
      <c r="B76" s="169">
        <v>969</v>
      </c>
      <c r="C76" s="156">
        <v>503</v>
      </c>
      <c r="D76" s="144" t="s">
        <v>286</v>
      </c>
      <c r="E76" s="144" t="s">
        <v>96</v>
      </c>
      <c r="F76" s="142">
        <v>5187.6</v>
      </c>
      <c r="G76" s="142">
        <v>0</v>
      </c>
      <c r="H76" s="143">
        <f t="shared" si="0"/>
        <v>0</v>
      </c>
    </row>
    <row r="77" spans="1:8" s="27" customFormat="1" ht="47.25">
      <c r="A77" s="145" t="s">
        <v>287</v>
      </c>
      <c r="B77" s="172">
        <v>969</v>
      </c>
      <c r="C77" s="132">
        <v>503</v>
      </c>
      <c r="D77" s="133" t="s">
        <v>288</v>
      </c>
      <c r="E77" s="133"/>
      <c r="F77" s="225">
        <f>F78</f>
        <v>5693.4</v>
      </c>
      <c r="G77" s="178">
        <f>G78</f>
        <v>2027.1</v>
      </c>
      <c r="H77" s="135">
        <f aca="true" t="shared" si="4" ref="H77:H82">ROUND(G77/F77*100,1)</f>
        <v>35.6</v>
      </c>
    </row>
    <row r="78" spans="1:8" s="27" customFormat="1" ht="16.5" customHeight="1">
      <c r="A78" s="54" t="s">
        <v>284</v>
      </c>
      <c r="B78" s="167">
        <v>969</v>
      </c>
      <c r="C78" s="140">
        <v>503</v>
      </c>
      <c r="D78" s="141" t="s">
        <v>288</v>
      </c>
      <c r="E78" s="141" t="s">
        <v>96</v>
      </c>
      <c r="F78" s="147">
        <v>5693.4</v>
      </c>
      <c r="G78" s="146">
        <v>2027.1</v>
      </c>
      <c r="H78" s="135">
        <f t="shared" si="4"/>
        <v>35.6</v>
      </c>
    </row>
    <row r="79" spans="1:8" s="27" customFormat="1" ht="51.75" customHeight="1">
      <c r="A79" s="320" t="s">
        <v>289</v>
      </c>
      <c r="B79" s="172">
        <v>969</v>
      </c>
      <c r="C79" s="132">
        <v>503</v>
      </c>
      <c r="D79" s="133" t="s">
        <v>290</v>
      </c>
      <c r="E79" s="133"/>
      <c r="F79" s="225">
        <f>F80</f>
        <v>559.3</v>
      </c>
      <c r="G79" s="178">
        <f>G80</f>
        <v>0</v>
      </c>
      <c r="H79" s="135">
        <f>ROUND(G79/F79*100,1)</f>
        <v>0</v>
      </c>
    </row>
    <row r="80" spans="1:8" s="27" customFormat="1" ht="16.5" customHeight="1">
      <c r="A80" s="54" t="s">
        <v>284</v>
      </c>
      <c r="B80" s="167">
        <v>969</v>
      </c>
      <c r="C80" s="140">
        <v>503</v>
      </c>
      <c r="D80" s="141" t="s">
        <v>290</v>
      </c>
      <c r="E80" s="141" t="s">
        <v>96</v>
      </c>
      <c r="F80" s="147">
        <v>559.3</v>
      </c>
      <c r="G80" s="146">
        <v>0</v>
      </c>
      <c r="H80" s="143">
        <f>ROUND(G80/F80*100,1)</f>
        <v>0</v>
      </c>
    </row>
    <row r="81" spans="1:8" s="27" customFormat="1" ht="63">
      <c r="A81" s="145" t="s">
        <v>291</v>
      </c>
      <c r="B81" s="172">
        <v>969</v>
      </c>
      <c r="C81" s="132">
        <v>503</v>
      </c>
      <c r="D81" s="133" t="s">
        <v>292</v>
      </c>
      <c r="E81" s="133"/>
      <c r="F81" s="225">
        <f>F82</f>
        <v>904.8</v>
      </c>
      <c r="G81" s="178">
        <f>G82</f>
        <v>0</v>
      </c>
      <c r="H81" s="135">
        <f t="shared" si="4"/>
        <v>0</v>
      </c>
    </row>
    <row r="82" spans="1:8" s="27" customFormat="1" ht="16.5" customHeight="1">
      <c r="A82" s="54" t="s">
        <v>284</v>
      </c>
      <c r="B82" s="167">
        <v>969</v>
      </c>
      <c r="C82" s="140">
        <v>503</v>
      </c>
      <c r="D82" s="141" t="s">
        <v>292</v>
      </c>
      <c r="E82" s="141" t="s">
        <v>96</v>
      </c>
      <c r="F82" s="147">
        <v>904.8</v>
      </c>
      <c r="G82" s="146">
        <v>0</v>
      </c>
      <c r="H82" s="143">
        <f t="shared" si="4"/>
        <v>0</v>
      </c>
    </row>
    <row r="83" spans="1:8" s="27" customFormat="1" ht="47.25">
      <c r="A83" s="61" t="s">
        <v>293</v>
      </c>
      <c r="B83" s="168">
        <v>969</v>
      </c>
      <c r="C83" s="137">
        <v>503</v>
      </c>
      <c r="D83" s="138" t="s">
        <v>294</v>
      </c>
      <c r="E83" s="138"/>
      <c r="F83" s="134">
        <f>F84</f>
        <v>7322.4</v>
      </c>
      <c r="G83" s="134">
        <f>G84</f>
        <v>875.1</v>
      </c>
      <c r="H83" s="135">
        <f t="shared" si="0"/>
        <v>12</v>
      </c>
    </row>
    <row r="84" spans="1:8" s="27" customFormat="1" ht="16.5" customHeight="1">
      <c r="A84" s="54" t="s">
        <v>284</v>
      </c>
      <c r="B84" s="169">
        <v>969</v>
      </c>
      <c r="C84" s="156">
        <v>503</v>
      </c>
      <c r="D84" s="144" t="s">
        <v>294</v>
      </c>
      <c r="E84" s="144" t="s">
        <v>96</v>
      </c>
      <c r="F84" s="142">
        <v>7322.4</v>
      </c>
      <c r="G84" s="142">
        <v>875.1</v>
      </c>
      <c r="H84" s="135">
        <f t="shared" si="0"/>
        <v>12</v>
      </c>
    </row>
    <row r="85" spans="1:8" s="4" customFormat="1" ht="31.5">
      <c r="A85" s="145" t="s">
        <v>295</v>
      </c>
      <c r="B85" s="172">
        <v>969</v>
      </c>
      <c r="C85" s="132">
        <v>503</v>
      </c>
      <c r="D85" s="133" t="s">
        <v>296</v>
      </c>
      <c r="E85" s="133"/>
      <c r="F85" s="225">
        <f>F86</f>
        <v>450</v>
      </c>
      <c r="G85" s="225">
        <f>G86</f>
        <v>0</v>
      </c>
      <c r="H85" s="135">
        <f t="shared" si="0"/>
        <v>0</v>
      </c>
    </row>
    <row r="86" spans="1:8" s="27" customFormat="1" ht="17.25" customHeight="1">
      <c r="A86" s="54" t="s">
        <v>284</v>
      </c>
      <c r="B86" s="167">
        <v>969</v>
      </c>
      <c r="C86" s="140">
        <v>503</v>
      </c>
      <c r="D86" s="141" t="s">
        <v>296</v>
      </c>
      <c r="E86" s="141" t="s">
        <v>96</v>
      </c>
      <c r="F86" s="147">
        <v>450</v>
      </c>
      <c r="G86" s="147">
        <v>0</v>
      </c>
      <c r="H86" s="143">
        <f t="shared" si="0"/>
        <v>0</v>
      </c>
    </row>
    <row r="87" spans="1:8" s="27" customFormat="1" ht="15.75" customHeight="1">
      <c r="A87" s="145" t="s">
        <v>87</v>
      </c>
      <c r="B87" s="172">
        <v>969</v>
      </c>
      <c r="C87" s="132">
        <v>503</v>
      </c>
      <c r="D87" s="133" t="s">
        <v>297</v>
      </c>
      <c r="E87" s="133"/>
      <c r="F87" s="225">
        <f>F88</f>
        <v>631</v>
      </c>
      <c r="G87" s="225">
        <f>G88</f>
        <v>0</v>
      </c>
      <c r="H87" s="135">
        <f t="shared" si="0"/>
        <v>0</v>
      </c>
    </row>
    <row r="88" spans="1:8" s="27" customFormat="1" ht="17.25" customHeight="1">
      <c r="A88" s="54" t="s">
        <v>284</v>
      </c>
      <c r="B88" s="167">
        <v>969</v>
      </c>
      <c r="C88" s="140">
        <v>503</v>
      </c>
      <c r="D88" s="141" t="s">
        <v>298</v>
      </c>
      <c r="E88" s="141" t="s">
        <v>96</v>
      </c>
      <c r="F88" s="147">
        <v>631</v>
      </c>
      <c r="G88" s="147">
        <v>0</v>
      </c>
      <c r="H88" s="143">
        <f t="shared" si="0"/>
        <v>0</v>
      </c>
    </row>
    <row r="89" spans="1:8" s="27" customFormat="1" ht="16.5" customHeight="1">
      <c r="A89" s="161" t="s">
        <v>62</v>
      </c>
      <c r="B89" s="166">
        <v>969</v>
      </c>
      <c r="C89" s="155">
        <v>700</v>
      </c>
      <c r="D89" s="163"/>
      <c r="E89" s="170"/>
      <c r="F89" s="153">
        <f>F90+F93</f>
        <v>646</v>
      </c>
      <c r="G89" s="153">
        <f>G90+G93</f>
        <v>0</v>
      </c>
      <c r="H89" s="135">
        <f aca="true" t="shared" si="5" ref="H89:H133">ROUND(G89/F89*100,1)</f>
        <v>0</v>
      </c>
    </row>
    <row r="90" spans="1:8" s="27" customFormat="1" ht="21" customHeight="1">
      <c r="A90" s="171" t="s">
        <v>98</v>
      </c>
      <c r="B90" s="172">
        <v>969</v>
      </c>
      <c r="C90" s="132">
        <v>705</v>
      </c>
      <c r="D90" s="173"/>
      <c r="E90" s="133"/>
      <c r="F90" s="134">
        <f>F91</f>
        <v>60</v>
      </c>
      <c r="G90" s="134">
        <f>G91</f>
        <v>0</v>
      </c>
      <c r="H90" s="135">
        <f t="shared" si="5"/>
        <v>0</v>
      </c>
    </row>
    <row r="91" spans="1:8" s="27" customFormat="1" ht="44.25" customHeight="1">
      <c r="A91" s="228" t="s">
        <v>106</v>
      </c>
      <c r="B91" s="172">
        <v>969</v>
      </c>
      <c r="C91" s="132">
        <v>705</v>
      </c>
      <c r="D91" s="229">
        <v>4280000181</v>
      </c>
      <c r="E91" s="133"/>
      <c r="F91" s="134">
        <f>F92</f>
        <v>60</v>
      </c>
      <c r="G91" s="134">
        <f>G92</f>
        <v>0</v>
      </c>
      <c r="H91" s="135">
        <f t="shared" si="5"/>
        <v>0</v>
      </c>
    </row>
    <row r="92" spans="1:8" s="27" customFormat="1" ht="16.5" customHeight="1">
      <c r="A92" s="54" t="s">
        <v>141</v>
      </c>
      <c r="B92" s="175">
        <v>969</v>
      </c>
      <c r="C92" s="176">
        <v>705</v>
      </c>
      <c r="D92" s="174">
        <v>4280000181</v>
      </c>
      <c r="E92" s="177" t="s">
        <v>96</v>
      </c>
      <c r="F92" s="142">
        <v>60</v>
      </c>
      <c r="G92" s="142">
        <v>0</v>
      </c>
      <c r="H92" s="143">
        <f t="shared" si="5"/>
        <v>0</v>
      </c>
    </row>
    <row r="93" spans="1:8" s="27" customFormat="1" ht="16.5" customHeight="1">
      <c r="A93" s="35" t="s">
        <v>207</v>
      </c>
      <c r="B93" s="172">
        <v>969</v>
      </c>
      <c r="C93" s="132">
        <v>709</v>
      </c>
      <c r="D93" s="133"/>
      <c r="E93" s="133"/>
      <c r="F93" s="134">
        <f>F96+F98+F102+F94+F100</f>
        <v>586</v>
      </c>
      <c r="G93" s="134">
        <f>G96+G98+G102+G94</f>
        <v>0</v>
      </c>
      <c r="H93" s="135">
        <f t="shared" si="5"/>
        <v>0</v>
      </c>
    </row>
    <row r="94" spans="1:8" s="27" customFormat="1" ht="32.25" customHeight="1">
      <c r="A94" s="145" t="s">
        <v>231</v>
      </c>
      <c r="B94" s="172">
        <v>969</v>
      </c>
      <c r="C94" s="132">
        <v>709</v>
      </c>
      <c r="D94" s="133" t="s">
        <v>232</v>
      </c>
      <c r="E94" s="133"/>
      <c r="F94" s="134">
        <f>F95</f>
        <v>240</v>
      </c>
      <c r="G94" s="178">
        <f>G95</f>
        <v>0</v>
      </c>
      <c r="H94" s="135">
        <f t="shared" si="5"/>
        <v>0</v>
      </c>
    </row>
    <row r="95" spans="1:8" s="27" customFormat="1" ht="16.5" customHeight="1">
      <c r="A95" s="54" t="s">
        <v>141</v>
      </c>
      <c r="B95" s="167">
        <v>969</v>
      </c>
      <c r="C95" s="140">
        <v>709</v>
      </c>
      <c r="D95" s="141" t="s">
        <v>232</v>
      </c>
      <c r="E95" s="141" t="s">
        <v>96</v>
      </c>
      <c r="F95" s="142">
        <v>240</v>
      </c>
      <c r="G95" s="146"/>
      <c r="H95" s="143">
        <f t="shared" si="5"/>
        <v>0</v>
      </c>
    </row>
    <row r="96" spans="1:8" s="27" customFormat="1" ht="31.5" customHeight="1">
      <c r="A96" s="145" t="s">
        <v>107</v>
      </c>
      <c r="B96" s="172">
        <v>969</v>
      </c>
      <c r="C96" s="132">
        <v>709</v>
      </c>
      <c r="D96" s="133" t="s">
        <v>170</v>
      </c>
      <c r="E96" s="133"/>
      <c r="F96" s="134">
        <f>F97</f>
        <v>203</v>
      </c>
      <c r="G96" s="178">
        <f>G97</f>
        <v>0</v>
      </c>
      <c r="H96" s="135">
        <f>ROUND(G96/F96*100,1)</f>
        <v>0</v>
      </c>
    </row>
    <row r="97" spans="1:8" s="27" customFormat="1" ht="17.25" customHeight="1">
      <c r="A97" s="54" t="s">
        <v>141</v>
      </c>
      <c r="B97" s="167">
        <v>969</v>
      </c>
      <c r="C97" s="140">
        <v>709</v>
      </c>
      <c r="D97" s="141" t="s">
        <v>170</v>
      </c>
      <c r="E97" s="141" t="s">
        <v>96</v>
      </c>
      <c r="F97" s="142">
        <v>203</v>
      </c>
      <c r="G97" s="146">
        <f>G102</f>
        <v>0</v>
      </c>
      <c r="H97" s="143">
        <f>ROUND(G97/F97*100,1)</f>
        <v>0</v>
      </c>
    </row>
    <row r="98" spans="1:8" s="27" customFormat="1" ht="33.75" customHeight="1">
      <c r="A98" s="145" t="s">
        <v>63</v>
      </c>
      <c r="B98" s="172">
        <v>969</v>
      </c>
      <c r="C98" s="132">
        <v>709</v>
      </c>
      <c r="D98" s="133" t="s">
        <v>161</v>
      </c>
      <c r="E98" s="133"/>
      <c r="F98" s="134">
        <f>F99</f>
        <v>40</v>
      </c>
      <c r="G98" s="178">
        <f>G99</f>
        <v>0</v>
      </c>
      <c r="H98" s="135">
        <f>H99</f>
        <v>0</v>
      </c>
    </row>
    <row r="99" spans="1:8" s="27" customFormat="1" ht="17.25" customHeight="1">
      <c r="A99" s="54" t="s">
        <v>141</v>
      </c>
      <c r="B99" s="167">
        <v>969</v>
      </c>
      <c r="C99" s="140">
        <v>709</v>
      </c>
      <c r="D99" s="141" t="s">
        <v>161</v>
      </c>
      <c r="E99" s="141" t="s">
        <v>96</v>
      </c>
      <c r="F99" s="142">
        <v>40</v>
      </c>
      <c r="G99" s="146">
        <v>0</v>
      </c>
      <c r="H99" s="143">
        <v>0</v>
      </c>
    </row>
    <row r="100" spans="1:8" s="27" customFormat="1" ht="17.25" customHeight="1">
      <c r="A100" s="145" t="s">
        <v>230</v>
      </c>
      <c r="B100" s="172">
        <v>969</v>
      </c>
      <c r="C100" s="132">
        <v>804</v>
      </c>
      <c r="D100" s="133" t="s">
        <v>162</v>
      </c>
      <c r="E100" s="133"/>
      <c r="F100" s="134">
        <f>F101</f>
        <v>40</v>
      </c>
      <c r="G100" s="178">
        <f>G101</f>
        <v>0</v>
      </c>
      <c r="H100" s="135">
        <f>ROUND(G100/F100*100,1)</f>
        <v>0</v>
      </c>
    </row>
    <row r="101" spans="1:8" s="27" customFormat="1" ht="17.25" customHeight="1">
      <c r="A101" s="54" t="s">
        <v>141</v>
      </c>
      <c r="B101" s="167">
        <v>969</v>
      </c>
      <c r="C101" s="140">
        <v>804</v>
      </c>
      <c r="D101" s="141" t="s">
        <v>162</v>
      </c>
      <c r="E101" s="141" t="s">
        <v>96</v>
      </c>
      <c r="F101" s="142">
        <v>40</v>
      </c>
      <c r="G101" s="146">
        <v>0</v>
      </c>
      <c r="H101" s="143">
        <f>ROUND(G101/F101*100,1)</f>
        <v>0</v>
      </c>
    </row>
    <row r="102" spans="1:8" s="27" customFormat="1" ht="51" customHeight="1">
      <c r="A102" s="145" t="s">
        <v>171</v>
      </c>
      <c r="B102" s="172">
        <v>969</v>
      </c>
      <c r="C102" s="132">
        <v>709</v>
      </c>
      <c r="D102" s="133" t="s">
        <v>164</v>
      </c>
      <c r="E102" s="133"/>
      <c r="F102" s="134">
        <f>F103</f>
        <v>63</v>
      </c>
      <c r="G102" s="178">
        <f>G103</f>
        <v>0</v>
      </c>
      <c r="H102" s="135">
        <f t="shared" si="5"/>
        <v>0</v>
      </c>
    </row>
    <row r="103" spans="1:8" s="27" customFormat="1" ht="23.25" customHeight="1">
      <c r="A103" s="54" t="s">
        <v>141</v>
      </c>
      <c r="B103" s="167">
        <v>969</v>
      </c>
      <c r="C103" s="140">
        <v>709</v>
      </c>
      <c r="D103" s="141" t="s">
        <v>164</v>
      </c>
      <c r="E103" s="141" t="s">
        <v>96</v>
      </c>
      <c r="F103" s="142">
        <v>63</v>
      </c>
      <c r="G103" s="146">
        <v>0</v>
      </c>
      <c r="H103" s="143">
        <f t="shared" si="5"/>
        <v>0</v>
      </c>
    </row>
    <row r="104" spans="1:8" s="27" customFormat="1" ht="15.75">
      <c r="A104" s="34" t="s">
        <v>64</v>
      </c>
      <c r="B104" s="168">
        <v>969</v>
      </c>
      <c r="C104" s="137">
        <v>800</v>
      </c>
      <c r="D104" s="138"/>
      <c r="E104" s="138"/>
      <c r="F104" s="134">
        <f>F105+F108</f>
        <v>5669</v>
      </c>
      <c r="G104" s="134">
        <f>G105+G108</f>
        <v>1916.6999999999998</v>
      </c>
      <c r="H104" s="135">
        <f t="shared" si="5"/>
        <v>33.8</v>
      </c>
    </row>
    <row r="105" spans="1:8" s="27" customFormat="1" ht="15.75">
      <c r="A105" s="34" t="s">
        <v>65</v>
      </c>
      <c r="B105" s="168">
        <v>969</v>
      </c>
      <c r="C105" s="137">
        <v>801</v>
      </c>
      <c r="D105" s="138"/>
      <c r="E105" s="138"/>
      <c r="F105" s="134">
        <f>F106</f>
        <v>4494</v>
      </c>
      <c r="G105" s="134">
        <f>G106</f>
        <v>1825.6</v>
      </c>
      <c r="H105" s="135">
        <f t="shared" si="5"/>
        <v>40.6</v>
      </c>
    </row>
    <row r="106" spans="1:9" s="27" customFormat="1" ht="32.25" customHeight="1">
      <c r="A106" s="61" t="s">
        <v>233</v>
      </c>
      <c r="B106" s="168">
        <v>969</v>
      </c>
      <c r="C106" s="137">
        <v>801</v>
      </c>
      <c r="D106" s="138" t="s">
        <v>172</v>
      </c>
      <c r="E106" s="138"/>
      <c r="F106" s="134">
        <f>F107</f>
        <v>4494</v>
      </c>
      <c r="G106" s="134">
        <f>G107</f>
        <v>1825.6</v>
      </c>
      <c r="H106" s="135">
        <f t="shared" si="5"/>
        <v>40.6</v>
      </c>
      <c r="I106" s="36"/>
    </row>
    <row r="107" spans="1:9" s="27" customFormat="1" ht="17.25" customHeight="1">
      <c r="A107" s="54" t="s">
        <v>141</v>
      </c>
      <c r="B107" s="169">
        <v>969</v>
      </c>
      <c r="C107" s="156">
        <v>801</v>
      </c>
      <c r="D107" s="144" t="s">
        <v>172</v>
      </c>
      <c r="E107" s="144" t="s">
        <v>96</v>
      </c>
      <c r="F107" s="142">
        <v>4494</v>
      </c>
      <c r="G107" s="142">
        <v>1825.6</v>
      </c>
      <c r="H107" s="143">
        <f t="shared" si="5"/>
        <v>40.6</v>
      </c>
      <c r="I107" s="36"/>
    </row>
    <row r="108" spans="1:9" s="27" customFormat="1" ht="17.25" customHeight="1">
      <c r="A108" s="35" t="s">
        <v>88</v>
      </c>
      <c r="B108" s="172">
        <v>969</v>
      </c>
      <c r="C108" s="137">
        <v>804</v>
      </c>
      <c r="D108" s="138"/>
      <c r="E108" s="138"/>
      <c r="F108" s="134">
        <f>F109+F111+F113</f>
        <v>1175</v>
      </c>
      <c r="G108" s="134">
        <f>G109+G111+G113</f>
        <v>91.1</v>
      </c>
      <c r="H108" s="135">
        <f t="shared" si="5"/>
        <v>7.8</v>
      </c>
      <c r="I108" s="52"/>
    </row>
    <row r="109" spans="1:9" s="27" customFormat="1" ht="31.5">
      <c r="A109" s="145" t="s">
        <v>231</v>
      </c>
      <c r="B109" s="172">
        <v>969</v>
      </c>
      <c r="C109" s="132">
        <v>804</v>
      </c>
      <c r="D109" s="133" t="s">
        <v>232</v>
      </c>
      <c r="E109" s="133"/>
      <c r="F109" s="134">
        <f>F110</f>
        <v>160</v>
      </c>
      <c r="G109" s="178">
        <f>G110</f>
        <v>0</v>
      </c>
      <c r="H109" s="135">
        <f aca="true" t="shared" si="6" ref="H109:H114">ROUND(G109/F109*100,1)</f>
        <v>0</v>
      </c>
      <c r="I109" s="321"/>
    </row>
    <row r="110" spans="1:9" s="27" customFormat="1" ht="17.25" customHeight="1">
      <c r="A110" s="54" t="s">
        <v>141</v>
      </c>
      <c r="B110" s="167">
        <v>969</v>
      </c>
      <c r="C110" s="140">
        <v>804</v>
      </c>
      <c r="D110" s="141" t="s">
        <v>232</v>
      </c>
      <c r="E110" s="141" t="s">
        <v>96</v>
      </c>
      <c r="F110" s="142">
        <v>160</v>
      </c>
      <c r="G110" s="146">
        <v>0</v>
      </c>
      <c r="H110" s="143">
        <f t="shared" si="6"/>
        <v>0</v>
      </c>
      <c r="I110" s="321"/>
    </row>
    <row r="111" spans="1:9" s="27" customFormat="1" ht="31.5">
      <c r="A111" s="145" t="s">
        <v>173</v>
      </c>
      <c r="B111" s="172">
        <v>969</v>
      </c>
      <c r="C111" s="132">
        <v>804</v>
      </c>
      <c r="D111" s="133" t="s">
        <v>174</v>
      </c>
      <c r="E111" s="133"/>
      <c r="F111" s="134">
        <f>F112</f>
        <v>932</v>
      </c>
      <c r="G111" s="178">
        <f>G112</f>
        <v>91.1</v>
      </c>
      <c r="H111" s="135">
        <f t="shared" si="6"/>
        <v>9.8</v>
      </c>
      <c r="I111" s="321"/>
    </row>
    <row r="112" spans="1:9" s="27" customFormat="1" ht="17.25" customHeight="1">
      <c r="A112" s="54" t="s">
        <v>141</v>
      </c>
      <c r="B112" s="167">
        <v>969</v>
      </c>
      <c r="C112" s="140">
        <v>804</v>
      </c>
      <c r="D112" s="141" t="s">
        <v>174</v>
      </c>
      <c r="E112" s="141" t="s">
        <v>96</v>
      </c>
      <c r="F112" s="142">
        <v>932</v>
      </c>
      <c r="G112" s="146">
        <v>91.1</v>
      </c>
      <c r="H112" s="143">
        <f t="shared" si="6"/>
        <v>9.8</v>
      </c>
      <c r="I112" s="321"/>
    </row>
    <row r="113" spans="1:8" s="27" customFormat="1" ht="94.5">
      <c r="A113" s="145" t="s">
        <v>228</v>
      </c>
      <c r="B113" s="172">
        <v>969</v>
      </c>
      <c r="C113" s="132">
        <v>804</v>
      </c>
      <c r="D113" s="133" t="s">
        <v>229</v>
      </c>
      <c r="E113" s="141"/>
      <c r="F113" s="225">
        <f>F114</f>
        <v>83</v>
      </c>
      <c r="G113" s="225">
        <f>G114</f>
        <v>0</v>
      </c>
      <c r="H113" s="135">
        <f t="shared" si="6"/>
        <v>0</v>
      </c>
    </row>
    <row r="114" spans="1:8" s="27" customFormat="1" ht="17.25" customHeight="1">
      <c r="A114" s="54" t="s">
        <v>141</v>
      </c>
      <c r="B114" s="167">
        <v>969</v>
      </c>
      <c r="C114" s="140">
        <v>804</v>
      </c>
      <c r="D114" s="141" t="s">
        <v>229</v>
      </c>
      <c r="E114" s="141" t="s">
        <v>96</v>
      </c>
      <c r="F114" s="147">
        <v>83</v>
      </c>
      <c r="G114" s="147">
        <v>0</v>
      </c>
      <c r="H114" s="143">
        <f t="shared" si="6"/>
        <v>0</v>
      </c>
    </row>
    <row r="115" spans="1:8" ht="17.25" customHeight="1">
      <c r="A115" s="35" t="s">
        <v>66</v>
      </c>
      <c r="B115" s="131">
        <v>969</v>
      </c>
      <c r="C115" s="132">
        <v>1000</v>
      </c>
      <c r="D115" s="133"/>
      <c r="E115" s="133"/>
      <c r="F115" s="178">
        <f>F119+F122+F116</f>
        <v>20671.600000000002</v>
      </c>
      <c r="G115" s="178">
        <f>G119+G122+G116</f>
        <v>10708.6</v>
      </c>
      <c r="H115" s="135">
        <f t="shared" si="5"/>
        <v>51.8</v>
      </c>
    </row>
    <row r="116" spans="1:8" ht="17.25" customHeight="1">
      <c r="A116" s="35" t="s">
        <v>234</v>
      </c>
      <c r="B116" s="131">
        <v>969</v>
      </c>
      <c r="C116" s="132">
        <v>1001</v>
      </c>
      <c r="D116" s="133"/>
      <c r="E116" s="133"/>
      <c r="F116" s="134">
        <f>F117</f>
        <v>269.2</v>
      </c>
      <c r="G116" s="178">
        <f>G117</f>
        <v>134.9</v>
      </c>
      <c r="H116" s="135">
        <f>ROUND(G116/F116*100,1)</f>
        <v>50.1</v>
      </c>
    </row>
    <row r="117" spans="1:8" ht="31.5">
      <c r="A117" s="35" t="s">
        <v>303</v>
      </c>
      <c r="B117" s="131">
        <v>969</v>
      </c>
      <c r="C117" s="132">
        <v>1001</v>
      </c>
      <c r="D117" s="133" t="s">
        <v>302</v>
      </c>
      <c r="E117" s="133"/>
      <c r="F117" s="134">
        <f>F118</f>
        <v>269.2</v>
      </c>
      <c r="G117" s="178">
        <f>G118</f>
        <v>134.9</v>
      </c>
      <c r="H117" s="135">
        <f>ROUND(G117/F117*100,1)</f>
        <v>50.1</v>
      </c>
    </row>
    <row r="118" spans="1:8" ht="17.25" customHeight="1">
      <c r="A118" s="54" t="s">
        <v>99</v>
      </c>
      <c r="B118" s="139">
        <v>969</v>
      </c>
      <c r="C118" s="140">
        <v>1001</v>
      </c>
      <c r="D118" s="141" t="s">
        <v>302</v>
      </c>
      <c r="E118" s="141" t="s">
        <v>100</v>
      </c>
      <c r="F118" s="68">
        <v>269.2</v>
      </c>
      <c r="G118" s="68">
        <v>134.9</v>
      </c>
      <c r="H118" s="143">
        <f>ROUND(G118/F118*100,1)</f>
        <v>50.1</v>
      </c>
    </row>
    <row r="119" spans="1:8" ht="17.25" customHeight="1">
      <c r="A119" s="35" t="s">
        <v>304</v>
      </c>
      <c r="B119" s="131">
        <v>969</v>
      </c>
      <c r="C119" s="132">
        <v>1003</v>
      </c>
      <c r="D119" s="133"/>
      <c r="E119" s="133"/>
      <c r="F119" s="134">
        <f>F120</f>
        <v>735</v>
      </c>
      <c r="G119" s="178">
        <f>G120</f>
        <v>367.6</v>
      </c>
      <c r="H119" s="135">
        <f t="shared" si="5"/>
        <v>50</v>
      </c>
    </row>
    <row r="120" spans="1:8" ht="63">
      <c r="A120" s="326" t="s">
        <v>305</v>
      </c>
      <c r="B120" s="131">
        <v>969</v>
      </c>
      <c r="C120" s="132">
        <v>1003</v>
      </c>
      <c r="D120" s="133" t="s">
        <v>301</v>
      </c>
      <c r="E120" s="133"/>
      <c r="F120" s="134">
        <f>F121</f>
        <v>735</v>
      </c>
      <c r="G120" s="178">
        <f>G121</f>
        <v>367.6</v>
      </c>
      <c r="H120" s="135">
        <f t="shared" si="5"/>
        <v>50</v>
      </c>
    </row>
    <row r="121" spans="1:8" ht="16.5" customHeight="1">
      <c r="A121" s="54" t="s">
        <v>99</v>
      </c>
      <c r="B121" s="139">
        <v>969</v>
      </c>
      <c r="C121" s="140">
        <v>1003</v>
      </c>
      <c r="D121" s="141" t="s">
        <v>301</v>
      </c>
      <c r="E121" s="141" t="s">
        <v>100</v>
      </c>
      <c r="F121" s="68">
        <v>735</v>
      </c>
      <c r="G121" s="68">
        <v>367.6</v>
      </c>
      <c r="H121" s="143">
        <f t="shared" si="5"/>
        <v>50</v>
      </c>
    </row>
    <row r="122" spans="1:8" ht="16.5" customHeight="1">
      <c r="A122" s="35" t="s">
        <v>67</v>
      </c>
      <c r="B122" s="139">
        <v>969</v>
      </c>
      <c r="C122" s="132">
        <v>1004</v>
      </c>
      <c r="D122" s="141"/>
      <c r="E122" s="141"/>
      <c r="F122" s="179">
        <f>F123+F125</f>
        <v>19667.4</v>
      </c>
      <c r="G122" s="179">
        <f>G123+G125</f>
        <v>10206.1</v>
      </c>
      <c r="H122" s="135">
        <f>ROUND(G122/F122*100,1)</f>
        <v>51.9</v>
      </c>
    </row>
    <row r="123" spans="1:8" s="22" customFormat="1" ht="51" customHeight="1">
      <c r="A123" s="35" t="s">
        <v>108</v>
      </c>
      <c r="B123" s="131">
        <v>969</v>
      </c>
      <c r="C123" s="132">
        <v>1004</v>
      </c>
      <c r="D123" s="180" t="s">
        <v>186</v>
      </c>
      <c r="E123" s="133"/>
      <c r="F123" s="179">
        <f>F124</f>
        <v>13131.5</v>
      </c>
      <c r="G123" s="179">
        <f>G124</f>
        <v>6874.7</v>
      </c>
      <c r="H123" s="135">
        <f t="shared" si="5"/>
        <v>52.4</v>
      </c>
    </row>
    <row r="124" spans="1:8" ht="17.25" customHeight="1">
      <c r="A124" s="54" t="s">
        <v>99</v>
      </c>
      <c r="B124" s="139">
        <v>969</v>
      </c>
      <c r="C124" s="140">
        <v>1004</v>
      </c>
      <c r="D124" s="181" t="s">
        <v>186</v>
      </c>
      <c r="E124" s="141" t="s">
        <v>100</v>
      </c>
      <c r="F124" s="68">
        <v>13131.5</v>
      </c>
      <c r="G124" s="68">
        <v>6874.7</v>
      </c>
      <c r="H124" s="143">
        <f t="shared" si="5"/>
        <v>52.4</v>
      </c>
    </row>
    <row r="125" spans="1:8" s="22" customFormat="1" ht="51" customHeight="1">
      <c r="A125" s="35" t="s">
        <v>150</v>
      </c>
      <c r="B125" s="182">
        <v>969</v>
      </c>
      <c r="C125" s="183">
        <v>1004</v>
      </c>
      <c r="D125" s="180" t="s">
        <v>185</v>
      </c>
      <c r="E125" s="180"/>
      <c r="F125" s="179">
        <f>F126</f>
        <v>6535.9</v>
      </c>
      <c r="G125" s="179">
        <f>G126</f>
        <v>3331.4</v>
      </c>
      <c r="H125" s="135">
        <f t="shared" si="5"/>
        <v>51</v>
      </c>
    </row>
    <row r="126" spans="1:8" ht="16.5" customHeight="1">
      <c r="A126" s="54" t="s">
        <v>99</v>
      </c>
      <c r="B126" s="184">
        <v>969</v>
      </c>
      <c r="C126" s="185">
        <v>1004</v>
      </c>
      <c r="D126" s="181" t="s">
        <v>185</v>
      </c>
      <c r="E126" s="181" t="s">
        <v>100</v>
      </c>
      <c r="F126" s="68">
        <v>6535.9</v>
      </c>
      <c r="G126" s="68">
        <v>3331.4</v>
      </c>
      <c r="H126" s="135">
        <f t="shared" si="5"/>
        <v>51</v>
      </c>
    </row>
    <row r="127" spans="1:8" ht="16.5" customHeight="1">
      <c r="A127" s="34" t="s">
        <v>68</v>
      </c>
      <c r="B127" s="168">
        <v>969</v>
      </c>
      <c r="C127" s="137">
        <v>1100</v>
      </c>
      <c r="D127" s="138"/>
      <c r="E127" s="138"/>
      <c r="F127" s="134">
        <f aca="true" t="shared" si="7" ref="F127:G129">F128</f>
        <v>210</v>
      </c>
      <c r="G127" s="134">
        <f t="shared" si="7"/>
        <v>0</v>
      </c>
      <c r="H127" s="135">
        <f t="shared" si="5"/>
        <v>0</v>
      </c>
    </row>
    <row r="128" spans="1:8" ht="17.25" customHeight="1">
      <c r="A128" s="34" t="s">
        <v>151</v>
      </c>
      <c r="B128" s="168">
        <v>969</v>
      </c>
      <c r="C128" s="137">
        <v>1101</v>
      </c>
      <c r="D128" s="144"/>
      <c r="E128" s="138"/>
      <c r="F128" s="134">
        <f t="shared" si="7"/>
        <v>210</v>
      </c>
      <c r="G128" s="134">
        <f t="shared" si="7"/>
        <v>0</v>
      </c>
      <c r="H128" s="135">
        <f t="shared" si="5"/>
        <v>0</v>
      </c>
    </row>
    <row r="129" spans="1:8" ht="51" customHeight="1">
      <c r="A129" s="34" t="s">
        <v>152</v>
      </c>
      <c r="B129" s="168">
        <v>969</v>
      </c>
      <c r="C129" s="137">
        <v>1101</v>
      </c>
      <c r="D129" s="138" t="s">
        <v>187</v>
      </c>
      <c r="E129" s="138"/>
      <c r="F129" s="134">
        <f t="shared" si="7"/>
        <v>210</v>
      </c>
      <c r="G129" s="134">
        <f t="shared" si="7"/>
        <v>0</v>
      </c>
      <c r="H129" s="135">
        <f t="shared" si="5"/>
        <v>0</v>
      </c>
    </row>
    <row r="130" spans="1:8" ht="16.5" customHeight="1">
      <c r="A130" s="54" t="s">
        <v>141</v>
      </c>
      <c r="B130" s="169">
        <v>969</v>
      </c>
      <c r="C130" s="156">
        <v>1101</v>
      </c>
      <c r="D130" s="144" t="s">
        <v>187</v>
      </c>
      <c r="E130" s="144" t="s">
        <v>96</v>
      </c>
      <c r="F130" s="142">
        <v>210</v>
      </c>
      <c r="G130" s="142">
        <v>0</v>
      </c>
      <c r="H130" s="143">
        <f t="shared" si="5"/>
        <v>0</v>
      </c>
    </row>
    <row r="131" spans="1:8" ht="16.5" customHeight="1">
      <c r="A131" s="34" t="s">
        <v>69</v>
      </c>
      <c r="B131" s="136">
        <v>969</v>
      </c>
      <c r="C131" s="137">
        <v>1200</v>
      </c>
      <c r="D131" s="138"/>
      <c r="E131" s="138"/>
      <c r="F131" s="134">
        <f aca="true" t="shared" si="8" ref="F131:G133">F132</f>
        <v>853</v>
      </c>
      <c r="G131" s="134">
        <f t="shared" si="8"/>
        <v>386</v>
      </c>
      <c r="H131" s="135">
        <f t="shared" si="5"/>
        <v>45.3</v>
      </c>
    </row>
    <row r="132" spans="1:8" ht="16.5" customHeight="1">
      <c r="A132" s="34" t="s">
        <v>70</v>
      </c>
      <c r="B132" s="168">
        <v>969</v>
      </c>
      <c r="C132" s="137">
        <v>1202</v>
      </c>
      <c r="D132" s="138"/>
      <c r="E132" s="138"/>
      <c r="F132" s="134">
        <f t="shared" si="8"/>
        <v>853</v>
      </c>
      <c r="G132" s="134">
        <f t="shared" si="8"/>
        <v>386</v>
      </c>
      <c r="H132" s="135">
        <f t="shared" si="5"/>
        <v>45.3</v>
      </c>
    </row>
    <row r="133" spans="1:8" ht="17.25" customHeight="1">
      <c r="A133" s="34" t="s">
        <v>109</v>
      </c>
      <c r="B133" s="168">
        <v>969</v>
      </c>
      <c r="C133" s="137">
        <v>1202</v>
      </c>
      <c r="D133" s="138" t="s">
        <v>188</v>
      </c>
      <c r="E133" s="230"/>
      <c r="F133" s="134">
        <f t="shared" si="8"/>
        <v>853</v>
      </c>
      <c r="G133" s="134">
        <f t="shared" si="8"/>
        <v>386</v>
      </c>
      <c r="H133" s="135">
        <f t="shared" si="5"/>
        <v>45.3</v>
      </c>
    </row>
    <row r="134" spans="1:8" ht="17.25" customHeight="1">
      <c r="A134" s="54" t="s">
        <v>141</v>
      </c>
      <c r="B134" s="169">
        <v>969</v>
      </c>
      <c r="C134" s="156">
        <v>1202</v>
      </c>
      <c r="D134" s="144" t="s">
        <v>188</v>
      </c>
      <c r="E134" s="186" t="s">
        <v>96</v>
      </c>
      <c r="F134" s="142">
        <v>853</v>
      </c>
      <c r="G134" s="142">
        <v>386</v>
      </c>
      <c r="H134" s="143">
        <f>ROUND(G134/F134*100,1)</f>
        <v>45.3</v>
      </c>
    </row>
    <row r="135" spans="1:8" ht="15.75">
      <c r="A135" s="63" t="s">
        <v>71</v>
      </c>
      <c r="B135" s="187"/>
      <c r="C135" s="120"/>
      <c r="D135" s="121"/>
      <c r="E135" s="122"/>
      <c r="F135" s="102">
        <f>F10+F26</f>
        <v>114140.90000000001</v>
      </c>
      <c r="G135" s="102">
        <f>G10+G26</f>
        <v>51263.899999999994</v>
      </c>
      <c r="H135" s="123">
        <f>ROUND(G135/F135*100,1)</f>
        <v>44.9</v>
      </c>
    </row>
  </sheetData>
  <sheetProtection/>
  <mergeCells count="12">
    <mergeCell ref="E8:E9"/>
    <mergeCell ref="F8:F9"/>
    <mergeCell ref="A4:H4"/>
    <mergeCell ref="G1:H1"/>
    <mergeCell ref="A5:H5"/>
    <mergeCell ref="D2:H2"/>
    <mergeCell ref="G8:G9"/>
    <mergeCell ref="H8:H9"/>
    <mergeCell ref="A8:A9"/>
    <mergeCell ref="B8:B9"/>
    <mergeCell ref="C8:C9"/>
    <mergeCell ref="D8:D9"/>
  </mergeCells>
  <printOptions horizontalCentered="1"/>
  <pageMargins left="0.31496062992125984" right="0.15748031496062992" top="0.6299212598425197" bottom="0.1968503937007874" header="0.6299212598425197" footer="0.196850393700787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="88" zoomScaleNormal="88" zoomScalePageLayoutView="0" workbookViewId="0" topLeftCell="A119">
      <selection activeCell="I31" sqref="I31"/>
    </sheetView>
  </sheetViews>
  <sheetFormatPr defaultColWidth="9.140625" defaultRowHeight="12.75"/>
  <cols>
    <col min="1" max="1" width="105.421875" style="0" customWidth="1"/>
    <col min="2" max="2" width="11.7109375" style="0" customWidth="1"/>
    <col min="3" max="3" width="15.00390625" style="0" customWidth="1"/>
    <col min="4" max="4" width="10.421875" style="0" customWidth="1"/>
    <col min="5" max="5" width="13.421875" style="0" customWidth="1"/>
    <col min="6" max="6" width="15.7109375" style="0" customWidth="1"/>
    <col min="7" max="7" width="13.57421875" style="0" customWidth="1"/>
  </cols>
  <sheetData>
    <row r="1" spans="1:7" ht="15.75">
      <c r="A1" s="2" t="s">
        <v>183</v>
      </c>
      <c r="B1" s="53"/>
      <c r="C1" s="53"/>
      <c r="D1" s="53"/>
      <c r="E1" s="333" t="s">
        <v>184</v>
      </c>
      <c r="F1" s="333"/>
      <c r="G1" s="333"/>
    </row>
    <row r="2" spans="1:7" ht="18" customHeight="1">
      <c r="A2" s="4"/>
      <c r="B2" s="53" t="s">
        <v>329</v>
      </c>
      <c r="C2" s="53"/>
      <c r="D2" s="31"/>
      <c r="E2" s="31"/>
      <c r="F2" s="31"/>
      <c r="G2" s="119"/>
    </row>
    <row r="3" spans="1:7" ht="39" customHeight="1">
      <c r="A3" s="347" t="s">
        <v>306</v>
      </c>
      <c r="B3" s="347"/>
      <c r="C3" s="347"/>
      <c r="D3" s="347"/>
      <c r="E3" s="347"/>
      <c r="F3" s="347"/>
      <c r="G3" s="26"/>
    </row>
    <row r="4" ht="15.75">
      <c r="A4" s="32" t="s">
        <v>104</v>
      </c>
    </row>
    <row r="6" spans="1:7" ht="12.75" customHeight="1">
      <c r="A6" s="339" t="s">
        <v>44</v>
      </c>
      <c r="B6" s="341" t="s">
        <v>46</v>
      </c>
      <c r="C6" s="343" t="s">
        <v>47</v>
      </c>
      <c r="D6" s="337" t="s">
        <v>48</v>
      </c>
      <c r="E6" s="337" t="s">
        <v>271</v>
      </c>
      <c r="F6" s="337" t="s">
        <v>41</v>
      </c>
      <c r="G6" s="337" t="s">
        <v>42</v>
      </c>
    </row>
    <row r="7" spans="1:7" ht="35.25" customHeight="1">
      <c r="A7" s="340"/>
      <c r="B7" s="342"/>
      <c r="C7" s="348"/>
      <c r="D7" s="345"/>
      <c r="E7" s="346"/>
      <c r="F7" s="346"/>
      <c r="G7" s="346"/>
    </row>
    <row r="8" spans="1:7" ht="22.5" customHeight="1">
      <c r="A8" s="55" t="s">
        <v>49</v>
      </c>
      <c r="B8" s="69">
        <v>100</v>
      </c>
      <c r="C8" s="71"/>
      <c r="D8" s="71"/>
      <c r="E8" s="77">
        <f>E9+E12+E35+E38+E23</f>
        <v>36793.299999999996</v>
      </c>
      <c r="F8" s="98">
        <f>F9+F12+F23+F35+F38</f>
        <v>16027.000000000004</v>
      </c>
      <c r="G8" s="223">
        <f>ROUND(F8/E8*100,1)</f>
        <v>43.6</v>
      </c>
    </row>
    <row r="9" spans="1:7" ht="36" customHeight="1">
      <c r="A9" s="56" t="s">
        <v>50</v>
      </c>
      <c r="B9" s="69">
        <v>102</v>
      </c>
      <c r="C9" s="71"/>
      <c r="D9" s="71"/>
      <c r="E9" s="77">
        <f>E10</f>
        <v>1327.9</v>
      </c>
      <c r="F9" s="77">
        <f>F10</f>
        <v>614.3</v>
      </c>
      <c r="G9" s="80">
        <f aca="true" t="shared" si="0" ref="G9:G22">ROUND(F9/E9*100,1)</f>
        <v>46.3</v>
      </c>
    </row>
    <row r="10" spans="1:7" ht="20.25" customHeight="1">
      <c r="A10" s="231" t="s">
        <v>93</v>
      </c>
      <c r="B10" s="69">
        <v>102</v>
      </c>
      <c r="C10" s="71" t="s">
        <v>176</v>
      </c>
      <c r="D10" s="71"/>
      <c r="E10" s="77">
        <f>E11</f>
        <v>1327.9</v>
      </c>
      <c r="F10" s="77">
        <f>F11</f>
        <v>614.3</v>
      </c>
      <c r="G10" s="80">
        <f t="shared" si="0"/>
        <v>46.3</v>
      </c>
    </row>
    <row r="11" spans="1:7" ht="56.25" customHeight="1">
      <c r="A11" s="59" t="s">
        <v>94</v>
      </c>
      <c r="B11" s="65">
        <v>102</v>
      </c>
      <c r="C11" s="66" t="s">
        <v>176</v>
      </c>
      <c r="D11" s="66" t="s">
        <v>95</v>
      </c>
      <c r="E11" s="67">
        <v>1327.9</v>
      </c>
      <c r="F11" s="67">
        <v>614.3</v>
      </c>
      <c r="G11" s="79">
        <f t="shared" si="0"/>
        <v>46.3</v>
      </c>
    </row>
    <row r="12" spans="1:7" ht="38.25" customHeight="1">
      <c r="A12" s="56" t="s">
        <v>51</v>
      </c>
      <c r="B12" s="69">
        <v>103</v>
      </c>
      <c r="C12" s="71"/>
      <c r="D12" s="71"/>
      <c r="E12" s="77">
        <f>E13+E15+E17+E21</f>
        <v>5479.5</v>
      </c>
      <c r="F12" s="77">
        <f>F13+F15+F17+F21</f>
        <v>2144.6000000000004</v>
      </c>
      <c r="G12" s="80">
        <f t="shared" si="0"/>
        <v>39.1</v>
      </c>
    </row>
    <row r="13" spans="1:7" ht="18.75" customHeight="1">
      <c r="A13" s="58" t="s">
        <v>225</v>
      </c>
      <c r="B13" s="69">
        <v>103</v>
      </c>
      <c r="C13" s="71" t="s">
        <v>177</v>
      </c>
      <c r="D13" s="71"/>
      <c r="E13" s="77">
        <f>E14</f>
        <v>2236</v>
      </c>
      <c r="F13" s="77">
        <f>F14</f>
        <v>1165.4</v>
      </c>
      <c r="G13" s="80">
        <f t="shared" si="0"/>
        <v>52.1</v>
      </c>
    </row>
    <row r="14" spans="1:7" ht="60" customHeight="1">
      <c r="A14" s="57" t="s">
        <v>94</v>
      </c>
      <c r="B14" s="65">
        <v>103</v>
      </c>
      <c r="C14" s="66" t="s">
        <v>177</v>
      </c>
      <c r="D14" s="66" t="s">
        <v>95</v>
      </c>
      <c r="E14" s="67">
        <v>2236</v>
      </c>
      <c r="F14" s="67">
        <v>1165.4</v>
      </c>
      <c r="G14" s="79">
        <f t="shared" si="0"/>
        <v>52.1</v>
      </c>
    </row>
    <row r="15" spans="1:7" ht="39" customHeight="1">
      <c r="A15" s="58" t="s">
        <v>226</v>
      </c>
      <c r="B15" s="69">
        <v>103</v>
      </c>
      <c r="C15" s="71" t="s">
        <v>178</v>
      </c>
      <c r="D15" s="71"/>
      <c r="E15" s="77">
        <f>E16</f>
        <v>287.7</v>
      </c>
      <c r="F15" s="77">
        <f>F16</f>
        <v>135.4</v>
      </c>
      <c r="G15" s="80">
        <f t="shared" si="0"/>
        <v>47.1</v>
      </c>
    </row>
    <row r="16" spans="1:7" ht="56.25" customHeight="1">
      <c r="A16" s="57" t="s">
        <v>94</v>
      </c>
      <c r="B16" s="65">
        <v>103</v>
      </c>
      <c r="C16" s="66" t="s">
        <v>178</v>
      </c>
      <c r="D16" s="66" t="s">
        <v>95</v>
      </c>
      <c r="E16" s="67">
        <v>287.7</v>
      </c>
      <c r="F16" s="67">
        <v>135.4</v>
      </c>
      <c r="G16" s="79">
        <f t="shared" si="0"/>
        <v>47.1</v>
      </c>
    </row>
    <row r="17" spans="1:7" s="37" customFormat="1" ht="42.75" customHeight="1">
      <c r="A17" s="58" t="s">
        <v>227</v>
      </c>
      <c r="B17" s="69">
        <v>103</v>
      </c>
      <c r="C17" s="71" t="s">
        <v>179</v>
      </c>
      <c r="D17" s="71"/>
      <c r="E17" s="77">
        <f>E18+E19+E20</f>
        <v>2859.8</v>
      </c>
      <c r="F17" s="77">
        <f>F18+F19+F20</f>
        <v>795.8</v>
      </c>
      <c r="G17" s="80">
        <f t="shared" si="0"/>
        <v>27.8</v>
      </c>
    </row>
    <row r="18" spans="1:7" ht="55.5" customHeight="1">
      <c r="A18" s="57" t="s">
        <v>94</v>
      </c>
      <c r="B18" s="65">
        <v>103</v>
      </c>
      <c r="C18" s="66" t="s">
        <v>179</v>
      </c>
      <c r="D18" s="66" t="s">
        <v>95</v>
      </c>
      <c r="E18" s="67">
        <v>1490.8</v>
      </c>
      <c r="F18" s="82">
        <v>619</v>
      </c>
      <c r="G18" s="79">
        <f t="shared" si="0"/>
        <v>41.5</v>
      </c>
    </row>
    <row r="19" spans="1:7" ht="22.5" customHeight="1">
      <c r="A19" s="57" t="s">
        <v>141</v>
      </c>
      <c r="B19" s="65">
        <v>103</v>
      </c>
      <c r="C19" s="66" t="s">
        <v>179</v>
      </c>
      <c r="D19" s="66" t="s">
        <v>96</v>
      </c>
      <c r="E19" s="67">
        <v>1368</v>
      </c>
      <c r="F19" s="82">
        <v>176.8</v>
      </c>
      <c r="G19" s="79">
        <f t="shared" si="0"/>
        <v>12.9</v>
      </c>
    </row>
    <row r="20" spans="1:7" ht="19.5" customHeight="1">
      <c r="A20" s="57" t="s">
        <v>97</v>
      </c>
      <c r="B20" s="65">
        <v>103</v>
      </c>
      <c r="C20" s="66" t="s">
        <v>179</v>
      </c>
      <c r="D20" s="66" t="s">
        <v>90</v>
      </c>
      <c r="E20" s="67">
        <v>1</v>
      </c>
      <c r="F20" s="82">
        <v>0</v>
      </c>
      <c r="G20" s="79">
        <f t="shared" si="0"/>
        <v>0</v>
      </c>
    </row>
    <row r="21" spans="1:7" s="37" customFormat="1" ht="33" customHeight="1">
      <c r="A21" s="35" t="s">
        <v>142</v>
      </c>
      <c r="B21" s="69">
        <v>103</v>
      </c>
      <c r="C21" s="71" t="s">
        <v>175</v>
      </c>
      <c r="D21" s="71"/>
      <c r="E21" s="77">
        <f>E22</f>
        <v>96</v>
      </c>
      <c r="F21" s="77">
        <f>F22</f>
        <v>48</v>
      </c>
      <c r="G21" s="80">
        <f t="shared" si="0"/>
        <v>50</v>
      </c>
    </row>
    <row r="22" spans="1:7" ht="18" customHeight="1">
      <c r="A22" s="54" t="s">
        <v>97</v>
      </c>
      <c r="B22" s="65">
        <v>103</v>
      </c>
      <c r="C22" s="66" t="s">
        <v>175</v>
      </c>
      <c r="D22" s="66" t="s">
        <v>90</v>
      </c>
      <c r="E22" s="67">
        <v>96</v>
      </c>
      <c r="F22" s="82">
        <v>48</v>
      </c>
      <c r="G22" s="79">
        <f t="shared" si="0"/>
        <v>50</v>
      </c>
    </row>
    <row r="23" spans="1:7" ht="36.75" customHeight="1">
      <c r="A23" s="34" t="s">
        <v>53</v>
      </c>
      <c r="B23" s="69">
        <v>104</v>
      </c>
      <c r="C23" s="71"/>
      <c r="D23" s="71"/>
      <c r="E23" s="77">
        <f>E24+E26+E30+E33</f>
        <v>29598.399999999998</v>
      </c>
      <c r="F23" s="77">
        <f>F24+F26+F33+F30</f>
        <v>13127.100000000002</v>
      </c>
      <c r="G23" s="80">
        <f>ROUND(F23/E23*100,1)</f>
        <v>44.4</v>
      </c>
    </row>
    <row r="24" spans="1:7" ht="31.5" customHeight="1">
      <c r="A24" s="61" t="s">
        <v>204</v>
      </c>
      <c r="B24" s="69">
        <v>104</v>
      </c>
      <c r="C24" s="71" t="s">
        <v>180</v>
      </c>
      <c r="D24" s="71"/>
      <c r="E24" s="77">
        <f>E25</f>
        <v>1327.9</v>
      </c>
      <c r="F24" s="77">
        <f>F25</f>
        <v>617.2</v>
      </c>
      <c r="G24" s="80">
        <f aca="true" t="shared" si="1" ref="G24:G34">ROUND(F24/E24*100,1)</f>
        <v>46.5</v>
      </c>
    </row>
    <row r="25" spans="1:7" ht="50.25" customHeight="1">
      <c r="A25" s="54" t="s">
        <v>94</v>
      </c>
      <c r="B25" s="65">
        <v>104</v>
      </c>
      <c r="C25" s="66" t="s">
        <v>180</v>
      </c>
      <c r="D25" s="66" t="s">
        <v>95</v>
      </c>
      <c r="E25" s="67">
        <v>1327.9</v>
      </c>
      <c r="F25" s="81">
        <v>617.2</v>
      </c>
      <c r="G25" s="79">
        <f t="shared" si="1"/>
        <v>46.5</v>
      </c>
    </row>
    <row r="26" spans="1:7" ht="32.25" customHeight="1">
      <c r="A26" s="145" t="s">
        <v>205</v>
      </c>
      <c r="B26" s="69">
        <v>104</v>
      </c>
      <c r="C26" s="71" t="s">
        <v>181</v>
      </c>
      <c r="D26" s="232"/>
      <c r="E26" s="77">
        <f>E27+E28+E29</f>
        <v>23775.899999999998</v>
      </c>
      <c r="F26" s="77">
        <f>F27+F28+F29</f>
        <v>10399.5</v>
      </c>
      <c r="G26" s="80">
        <f t="shared" si="1"/>
        <v>43.7</v>
      </c>
    </row>
    <row r="27" spans="1:7" ht="51.75" customHeight="1">
      <c r="A27" s="54" t="s">
        <v>94</v>
      </c>
      <c r="B27" s="83">
        <v>104</v>
      </c>
      <c r="C27" s="84" t="s">
        <v>181</v>
      </c>
      <c r="D27" s="84" t="s">
        <v>95</v>
      </c>
      <c r="E27" s="85">
        <v>20653.6</v>
      </c>
      <c r="F27" s="85">
        <v>9261.5</v>
      </c>
      <c r="G27" s="86">
        <f t="shared" si="1"/>
        <v>44.8</v>
      </c>
    </row>
    <row r="28" spans="1:7" ht="18" customHeight="1">
      <c r="A28" s="54" t="s">
        <v>141</v>
      </c>
      <c r="B28" s="83">
        <v>104</v>
      </c>
      <c r="C28" s="84" t="s">
        <v>181</v>
      </c>
      <c r="D28" s="84" t="s">
        <v>96</v>
      </c>
      <c r="E28" s="85">
        <v>3108.1</v>
      </c>
      <c r="F28" s="87">
        <v>1123.4</v>
      </c>
      <c r="G28" s="86">
        <f t="shared" si="1"/>
        <v>36.1</v>
      </c>
    </row>
    <row r="29" spans="1:7" s="4" customFormat="1" ht="18" customHeight="1">
      <c r="A29" s="54" t="s">
        <v>97</v>
      </c>
      <c r="B29" s="83">
        <v>104</v>
      </c>
      <c r="C29" s="84" t="s">
        <v>181</v>
      </c>
      <c r="D29" s="84" t="s">
        <v>90</v>
      </c>
      <c r="E29" s="85">
        <v>14.2</v>
      </c>
      <c r="F29" s="88">
        <v>14.6</v>
      </c>
      <c r="G29" s="86">
        <f t="shared" si="1"/>
        <v>102.8</v>
      </c>
    </row>
    <row r="30" spans="1:7" s="107" customFormat="1" ht="46.5" customHeight="1">
      <c r="A30" s="233" t="s">
        <v>154</v>
      </c>
      <c r="B30" s="234">
        <v>104</v>
      </c>
      <c r="C30" s="235" t="s">
        <v>155</v>
      </c>
      <c r="D30" s="235"/>
      <c r="E30" s="236">
        <f>E31+E32</f>
        <v>4441.4</v>
      </c>
      <c r="F30" s="237">
        <f>F31+F32</f>
        <v>2086.2</v>
      </c>
      <c r="G30" s="238">
        <f t="shared" si="1"/>
        <v>47</v>
      </c>
    </row>
    <row r="31" spans="1:7" ht="47.25" customHeight="1">
      <c r="A31" s="54" t="s">
        <v>94</v>
      </c>
      <c r="B31" s="83">
        <v>104</v>
      </c>
      <c r="C31" s="84" t="s">
        <v>155</v>
      </c>
      <c r="D31" s="84" t="s">
        <v>95</v>
      </c>
      <c r="E31" s="89">
        <v>4099.4</v>
      </c>
      <c r="F31" s="88">
        <v>1946.2</v>
      </c>
      <c r="G31" s="86">
        <f t="shared" si="1"/>
        <v>47.5</v>
      </c>
    </row>
    <row r="32" spans="1:7" ht="18.75" customHeight="1">
      <c r="A32" s="54" t="s">
        <v>141</v>
      </c>
      <c r="B32" s="83">
        <v>104</v>
      </c>
      <c r="C32" s="84" t="s">
        <v>155</v>
      </c>
      <c r="D32" s="84" t="s">
        <v>96</v>
      </c>
      <c r="E32" s="85">
        <v>342</v>
      </c>
      <c r="F32" s="88">
        <v>140</v>
      </c>
      <c r="G32" s="86">
        <f t="shared" si="1"/>
        <v>40.9</v>
      </c>
    </row>
    <row r="33" spans="1:7" s="37" customFormat="1" ht="33" customHeight="1">
      <c r="A33" s="61" t="s">
        <v>206</v>
      </c>
      <c r="B33" s="239">
        <v>104</v>
      </c>
      <c r="C33" s="240" t="s">
        <v>182</v>
      </c>
      <c r="D33" s="240"/>
      <c r="E33" s="104">
        <f>E34</f>
        <v>53.2</v>
      </c>
      <c r="F33" s="243">
        <f>F34</f>
        <v>24.2</v>
      </c>
      <c r="G33" s="105">
        <f t="shared" si="1"/>
        <v>45.5</v>
      </c>
    </row>
    <row r="34" spans="1:7" ht="53.25" customHeight="1">
      <c r="A34" s="54" t="s">
        <v>94</v>
      </c>
      <c r="B34" s="83">
        <v>104</v>
      </c>
      <c r="C34" s="84" t="s">
        <v>182</v>
      </c>
      <c r="D34" s="84" t="s">
        <v>95</v>
      </c>
      <c r="E34" s="85">
        <v>53.2</v>
      </c>
      <c r="F34" s="87">
        <v>24.2</v>
      </c>
      <c r="G34" s="86">
        <f t="shared" si="1"/>
        <v>45.5</v>
      </c>
    </row>
    <row r="35" spans="1:7" s="100" customFormat="1" ht="16.5" customHeight="1">
      <c r="A35" s="108" t="s">
        <v>54</v>
      </c>
      <c r="B35" s="109">
        <v>111</v>
      </c>
      <c r="C35" s="110"/>
      <c r="D35" s="110"/>
      <c r="E35" s="111">
        <f>E36</f>
        <v>10</v>
      </c>
      <c r="F35" s="72">
        <f>F36</f>
        <v>0</v>
      </c>
      <c r="G35" s="112">
        <f>ROUND(F35/E35*100,1)</f>
        <v>0</v>
      </c>
    </row>
    <row r="36" spans="1:7" s="39" customFormat="1" ht="21" customHeight="1">
      <c r="A36" s="244" t="s">
        <v>55</v>
      </c>
      <c r="B36" s="109">
        <v>111</v>
      </c>
      <c r="C36" s="70" t="s">
        <v>158</v>
      </c>
      <c r="D36" s="70"/>
      <c r="E36" s="72">
        <f>E37</f>
        <v>10</v>
      </c>
      <c r="F36" s="72">
        <f>F37</f>
        <v>0</v>
      </c>
      <c r="G36" s="101">
        <f aca="true" t="shared" si="2" ref="G36:G58">ROUND(F36/E36*100,1)</f>
        <v>0</v>
      </c>
    </row>
    <row r="37" spans="1:7" s="39" customFormat="1" ht="18.75" customHeight="1">
      <c r="A37" s="114" t="s">
        <v>97</v>
      </c>
      <c r="B37" s="113">
        <v>111</v>
      </c>
      <c r="C37" s="73" t="s">
        <v>158</v>
      </c>
      <c r="D37" s="73" t="s">
        <v>90</v>
      </c>
      <c r="E37" s="74">
        <v>10</v>
      </c>
      <c r="F37" s="74">
        <v>0</v>
      </c>
      <c r="G37" s="112">
        <f t="shared" si="2"/>
        <v>0</v>
      </c>
    </row>
    <row r="38" spans="1:7" s="39" customFormat="1" ht="20.25" customHeight="1">
      <c r="A38" s="115" t="s">
        <v>52</v>
      </c>
      <c r="B38" s="109">
        <v>113</v>
      </c>
      <c r="C38" s="70"/>
      <c r="D38" s="70"/>
      <c r="E38" s="72">
        <f>E39+E41+E43+E45+E47+E49+E51+E53</f>
        <v>377.5</v>
      </c>
      <c r="F38" s="72">
        <f>F39+F41+F43+F45+F47+F49+F51+F53</f>
        <v>140.99999999999997</v>
      </c>
      <c r="G38" s="101">
        <f t="shared" si="2"/>
        <v>37.4</v>
      </c>
    </row>
    <row r="39" spans="1:7" s="39" customFormat="1" ht="31.5">
      <c r="A39" s="327" t="s">
        <v>300</v>
      </c>
      <c r="B39" s="109">
        <v>113</v>
      </c>
      <c r="C39" s="70" t="s">
        <v>299</v>
      </c>
      <c r="D39" s="110"/>
      <c r="E39" s="111">
        <v>100</v>
      </c>
      <c r="F39" s="72">
        <f>F40</f>
        <v>77.5</v>
      </c>
      <c r="G39" s="101">
        <f t="shared" si="2"/>
        <v>77.5</v>
      </c>
    </row>
    <row r="40" spans="1:7" s="39" customFormat="1" ht="20.25" customHeight="1">
      <c r="A40" s="328" t="s">
        <v>141</v>
      </c>
      <c r="B40" s="113">
        <v>113</v>
      </c>
      <c r="C40" s="73" t="s">
        <v>299</v>
      </c>
      <c r="D40" s="329" t="s">
        <v>96</v>
      </c>
      <c r="E40" s="330">
        <v>100</v>
      </c>
      <c r="F40" s="74">
        <v>77.5</v>
      </c>
      <c r="G40" s="112">
        <f t="shared" si="2"/>
        <v>77.5</v>
      </c>
    </row>
    <row r="41" spans="1:7" ht="20.25" customHeight="1">
      <c r="A41" s="61" t="s">
        <v>159</v>
      </c>
      <c r="B41" s="69">
        <v>113</v>
      </c>
      <c r="C41" s="71" t="s">
        <v>160</v>
      </c>
      <c r="D41" s="71"/>
      <c r="E41" s="77">
        <f>E42</f>
        <v>235</v>
      </c>
      <c r="F41" s="77">
        <f>F42</f>
        <v>30</v>
      </c>
      <c r="G41" s="80">
        <f t="shared" si="2"/>
        <v>12.8</v>
      </c>
    </row>
    <row r="42" spans="1:7" ht="18.75" customHeight="1">
      <c r="A42" s="54" t="s">
        <v>141</v>
      </c>
      <c r="B42" s="65">
        <v>113</v>
      </c>
      <c r="C42" s="66" t="s">
        <v>160</v>
      </c>
      <c r="D42" s="66" t="s">
        <v>96</v>
      </c>
      <c r="E42" s="67">
        <v>235</v>
      </c>
      <c r="F42" s="67">
        <v>30</v>
      </c>
      <c r="G42" s="79">
        <f t="shared" si="2"/>
        <v>12.8</v>
      </c>
    </row>
    <row r="43" spans="1:7" s="4" customFormat="1" ht="48" customHeight="1">
      <c r="A43" s="61" t="s">
        <v>157</v>
      </c>
      <c r="B43" s="239">
        <v>113</v>
      </c>
      <c r="C43" s="240" t="s">
        <v>235</v>
      </c>
      <c r="D43" s="241"/>
      <c r="E43" s="242">
        <f>E44</f>
        <v>7.5</v>
      </c>
      <c r="F43" s="243">
        <f>F44</f>
        <v>7.5</v>
      </c>
      <c r="G43" s="105">
        <f>ROUND(F43/E43*100,1)</f>
        <v>100</v>
      </c>
    </row>
    <row r="44" spans="1:7" s="4" customFormat="1" ht="18" customHeight="1">
      <c r="A44" s="54" t="s">
        <v>141</v>
      </c>
      <c r="B44" s="83">
        <v>113</v>
      </c>
      <c r="C44" s="84" t="s">
        <v>235</v>
      </c>
      <c r="D44" s="90" t="s">
        <v>96</v>
      </c>
      <c r="E44" s="89">
        <v>7.5</v>
      </c>
      <c r="F44" s="87">
        <v>7.5</v>
      </c>
      <c r="G44" s="86">
        <f>ROUND(F44/E44*100,1)</f>
        <v>100</v>
      </c>
    </row>
    <row r="45" spans="1:7" s="4" customFormat="1" ht="31.5">
      <c r="A45" s="145" t="s">
        <v>107</v>
      </c>
      <c r="B45" s="69">
        <v>113</v>
      </c>
      <c r="C45" s="71" t="s">
        <v>170</v>
      </c>
      <c r="D45" s="71"/>
      <c r="E45" s="77">
        <f>E46</f>
        <v>7</v>
      </c>
      <c r="F45" s="93">
        <f>F46</f>
        <v>4.8</v>
      </c>
      <c r="G45" s="91">
        <f>ROUND(F45/E45*100,1)</f>
        <v>68.6</v>
      </c>
    </row>
    <row r="46" spans="1:7" s="4" customFormat="1" ht="18" customHeight="1">
      <c r="A46" s="54" t="s">
        <v>141</v>
      </c>
      <c r="B46" s="65">
        <v>113</v>
      </c>
      <c r="C46" s="66" t="s">
        <v>170</v>
      </c>
      <c r="D46" s="66" t="s">
        <v>96</v>
      </c>
      <c r="E46" s="67">
        <v>7</v>
      </c>
      <c r="F46" s="82">
        <v>4.8</v>
      </c>
      <c r="G46" s="92">
        <f>ROUND(F46/E46*100,1)</f>
        <v>68.6</v>
      </c>
    </row>
    <row r="47" spans="1:7" ht="33" customHeight="1">
      <c r="A47" s="145" t="s">
        <v>63</v>
      </c>
      <c r="B47" s="69">
        <v>113</v>
      </c>
      <c r="C47" s="71" t="s">
        <v>161</v>
      </c>
      <c r="D47" s="71"/>
      <c r="E47" s="77">
        <f>E48</f>
        <v>7</v>
      </c>
      <c r="F47" s="77">
        <f>F48</f>
        <v>4.8</v>
      </c>
      <c r="G47" s="80">
        <f t="shared" si="2"/>
        <v>68.6</v>
      </c>
    </row>
    <row r="48" spans="1:7" s="22" customFormat="1" ht="17.25" customHeight="1">
      <c r="A48" s="54" t="s">
        <v>141</v>
      </c>
      <c r="B48" s="65">
        <v>113</v>
      </c>
      <c r="C48" s="66" t="s">
        <v>161</v>
      </c>
      <c r="D48" s="66" t="s">
        <v>96</v>
      </c>
      <c r="E48" s="67">
        <v>7</v>
      </c>
      <c r="F48" s="67">
        <v>4.8</v>
      </c>
      <c r="G48" s="79">
        <f t="shared" si="2"/>
        <v>68.6</v>
      </c>
    </row>
    <row r="49" spans="1:7" ht="48.75" customHeight="1">
      <c r="A49" s="145" t="s">
        <v>236</v>
      </c>
      <c r="B49" s="69">
        <v>113</v>
      </c>
      <c r="C49" s="71" t="s">
        <v>162</v>
      </c>
      <c r="D49" s="71"/>
      <c r="E49" s="77">
        <f>E50</f>
        <v>7</v>
      </c>
      <c r="F49" s="77">
        <f>F50</f>
        <v>7</v>
      </c>
      <c r="G49" s="80">
        <f t="shared" si="2"/>
        <v>100</v>
      </c>
    </row>
    <row r="50" spans="1:7" ht="17.25" customHeight="1">
      <c r="A50" s="54" t="s">
        <v>141</v>
      </c>
      <c r="B50" s="65">
        <v>113</v>
      </c>
      <c r="C50" s="66" t="s">
        <v>162</v>
      </c>
      <c r="D50" s="66" t="s">
        <v>96</v>
      </c>
      <c r="E50" s="67">
        <v>7</v>
      </c>
      <c r="F50" s="67">
        <v>7</v>
      </c>
      <c r="G50" s="79">
        <f t="shared" si="2"/>
        <v>100</v>
      </c>
    </row>
    <row r="51" spans="1:7" ht="49.5" customHeight="1">
      <c r="A51" s="145" t="s">
        <v>163</v>
      </c>
      <c r="B51" s="69">
        <v>113</v>
      </c>
      <c r="C51" s="71" t="s">
        <v>164</v>
      </c>
      <c r="D51" s="71"/>
      <c r="E51" s="77">
        <f>E52</f>
        <v>7</v>
      </c>
      <c r="F51" s="77">
        <f>F52</f>
        <v>4.7</v>
      </c>
      <c r="G51" s="80">
        <f>ROUND(F51/E51*100,1)</f>
        <v>67.1</v>
      </c>
    </row>
    <row r="52" spans="1:7" ht="17.25" customHeight="1">
      <c r="A52" s="54" t="s">
        <v>141</v>
      </c>
      <c r="B52" s="65">
        <v>113</v>
      </c>
      <c r="C52" s="66" t="s">
        <v>164</v>
      </c>
      <c r="D52" s="66" t="s">
        <v>96</v>
      </c>
      <c r="E52" s="67">
        <v>7</v>
      </c>
      <c r="F52" s="67">
        <v>4.7</v>
      </c>
      <c r="G52" s="79">
        <f>ROUND(F52/E52*100,1)</f>
        <v>67.1</v>
      </c>
    </row>
    <row r="53" spans="1:7" s="22" customFormat="1" ht="84" customHeight="1">
      <c r="A53" s="145" t="s">
        <v>237</v>
      </c>
      <c r="B53" s="69">
        <v>113</v>
      </c>
      <c r="C53" s="71" t="s">
        <v>229</v>
      </c>
      <c r="D53" s="71"/>
      <c r="E53" s="77">
        <v>7</v>
      </c>
      <c r="F53" s="77">
        <f>F54</f>
        <v>4.7</v>
      </c>
      <c r="G53" s="80">
        <f t="shared" si="2"/>
        <v>67.1</v>
      </c>
    </row>
    <row r="54" spans="1:7" ht="17.25" customHeight="1">
      <c r="A54" s="54" t="s">
        <v>141</v>
      </c>
      <c r="B54" s="65">
        <v>113</v>
      </c>
      <c r="C54" s="66" t="s">
        <v>229</v>
      </c>
      <c r="D54" s="66" t="s">
        <v>96</v>
      </c>
      <c r="E54" s="67">
        <v>7</v>
      </c>
      <c r="F54" s="67">
        <v>4.7</v>
      </c>
      <c r="G54" s="79">
        <f t="shared" si="2"/>
        <v>67.1</v>
      </c>
    </row>
    <row r="55" spans="1:7" s="39" customFormat="1" ht="17.25" customHeight="1">
      <c r="A55" s="62" t="s">
        <v>56</v>
      </c>
      <c r="B55" s="75">
        <v>300</v>
      </c>
      <c r="C55" s="70"/>
      <c r="D55" s="70"/>
      <c r="E55" s="72">
        <f aca="true" t="shared" si="3" ref="E55:F57">E56</f>
        <v>71</v>
      </c>
      <c r="F55" s="72">
        <f t="shared" si="3"/>
        <v>17.7</v>
      </c>
      <c r="G55" s="112">
        <f t="shared" si="2"/>
        <v>24.9</v>
      </c>
    </row>
    <row r="56" spans="1:7" ht="32.25" customHeight="1">
      <c r="A56" s="62" t="s">
        <v>57</v>
      </c>
      <c r="B56" s="69">
        <v>309</v>
      </c>
      <c r="C56" s="66"/>
      <c r="D56" s="71"/>
      <c r="E56" s="77">
        <f t="shared" si="3"/>
        <v>71</v>
      </c>
      <c r="F56" s="77">
        <f t="shared" si="3"/>
        <v>17.7</v>
      </c>
      <c r="G56" s="79">
        <f t="shared" si="2"/>
        <v>24.9</v>
      </c>
    </row>
    <row r="57" spans="1:7" ht="46.5" customHeight="1">
      <c r="A57" s="34" t="s">
        <v>105</v>
      </c>
      <c r="B57" s="69">
        <v>309</v>
      </c>
      <c r="C57" s="71" t="s">
        <v>165</v>
      </c>
      <c r="D57" s="71"/>
      <c r="E57" s="77">
        <f t="shared" si="3"/>
        <v>71</v>
      </c>
      <c r="F57" s="77">
        <f t="shared" si="3"/>
        <v>17.7</v>
      </c>
      <c r="G57" s="80">
        <f t="shared" si="2"/>
        <v>24.9</v>
      </c>
    </row>
    <row r="58" spans="1:7" ht="19.5" customHeight="1">
      <c r="A58" s="54" t="s">
        <v>141</v>
      </c>
      <c r="B58" s="65">
        <v>309</v>
      </c>
      <c r="C58" s="66" t="s">
        <v>165</v>
      </c>
      <c r="D58" s="66" t="s">
        <v>96</v>
      </c>
      <c r="E58" s="67">
        <v>71</v>
      </c>
      <c r="F58" s="67">
        <v>17.7</v>
      </c>
      <c r="G58" s="79">
        <f t="shared" si="2"/>
        <v>24.9</v>
      </c>
    </row>
    <row r="59" spans="1:7" s="39" customFormat="1" ht="16.5" customHeight="1">
      <c r="A59" s="62" t="s">
        <v>58</v>
      </c>
      <c r="B59" s="75">
        <v>400</v>
      </c>
      <c r="C59" s="70"/>
      <c r="D59" s="70"/>
      <c r="E59" s="72">
        <f>E60+E63</f>
        <v>627</v>
      </c>
      <c r="F59" s="72">
        <f aca="true" t="shared" si="4" ref="E59:F62">F60</f>
        <v>0</v>
      </c>
      <c r="G59" s="116">
        <f aca="true" t="shared" si="5" ref="G59:G110">ROUND(F59/E59*100,1)</f>
        <v>0</v>
      </c>
    </row>
    <row r="60" spans="1:7" s="32" customFormat="1" ht="17.25" customHeight="1">
      <c r="A60" s="34" t="s">
        <v>59</v>
      </c>
      <c r="B60" s="69">
        <v>401</v>
      </c>
      <c r="C60" s="71"/>
      <c r="D60" s="71"/>
      <c r="E60" s="77">
        <f t="shared" si="4"/>
        <v>620</v>
      </c>
      <c r="F60" s="77">
        <f t="shared" si="4"/>
        <v>0</v>
      </c>
      <c r="G60" s="91">
        <f t="shared" si="5"/>
        <v>0</v>
      </c>
    </row>
    <row r="61" spans="1:7" s="22" customFormat="1" ht="35.25" customHeight="1">
      <c r="A61" s="61" t="s">
        <v>307</v>
      </c>
      <c r="B61" s="69">
        <v>401</v>
      </c>
      <c r="C61" s="71" t="s">
        <v>166</v>
      </c>
      <c r="D61" s="71"/>
      <c r="E61" s="77">
        <f t="shared" si="4"/>
        <v>620</v>
      </c>
      <c r="F61" s="77">
        <f t="shared" si="4"/>
        <v>0</v>
      </c>
      <c r="G61" s="91">
        <f t="shared" si="5"/>
        <v>0</v>
      </c>
    </row>
    <row r="62" spans="1:7" ht="16.5" customHeight="1">
      <c r="A62" s="38" t="s">
        <v>97</v>
      </c>
      <c r="B62" s="65">
        <v>401</v>
      </c>
      <c r="C62" s="66" t="s">
        <v>166</v>
      </c>
      <c r="D62" s="66" t="s">
        <v>90</v>
      </c>
      <c r="E62" s="67">
        <v>620</v>
      </c>
      <c r="F62" s="67">
        <f t="shared" si="4"/>
        <v>0</v>
      </c>
      <c r="G62" s="92">
        <f t="shared" si="5"/>
        <v>0</v>
      </c>
    </row>
    <row r="63" spans="1:7" s="22" customFormat="1" ht="15.75" customHeight="1">
      <c r="A63" s="34" t="s">
        <v>167</v>
      </c>
      <c r="B63" s="69">
        <v>412</v>
      </c>
      <c r="C63" s="71"/>
      <c r="D63" s="71"/>
      <c r="E63" s="77">
        <f>E64</f>
        <v>7</v>
      </c>
      <c r="F63" s="93">
        <f>F64</f>
        <v>0</v>
      </c>
      <c r="G63" s="91">
        <f t="shared" si="5"/>
        <v>0</v>
      </c>
    </row>
    <row r="64" spans="1:7" ht="21" customHeight="1">
      <c r="A64" s="34" t="s">
        <v>168</v>
      </c>
      <c r="B64" s="69">
        <v>412</v>
      </c>
      <c r="C64" s="71" t="s">
        <v>169</v>
      </c>
      <c r="D64" s="71"/>
      <c r="E64" s="77">
        <f>E65</f>
        <v>7</v>
      </c>
      <c r="F64" s="93">
        <f>F65</f>
        <v>0</v>
      </c>
      <c r="G64" s="91">
        <f t="shared" si="5"/>
        <v>0</v>
      </c>
    </row>
    <row r="65" spans="1:7" ht="19.5" customHeight="1">
      <c r="A65" s="54" t="s">
        <v>141</v>
      </c>
      <c r="B65" s="65">
        <v>412</v>
      </c>
      <c r="C65" s="66" t="s">
        <v>169</v>
      </c>
      <c r="D65" s="66" t="s">
        <v>96</v>
      </c>
      <c r="E65" s="67">
        <v>7</v>
      </c>
      <c r="F65" s="82">
        <v>0</v>
      </c>
      <c r="G65" s="92">
        <f t="shared" si="5"/>
        <v>0</v>
      </c>
    </row>
    <row r="66" spans="1:7" s="39" customFormat="1" ht="17.25" customHeight="1">
      <c r="A66" s="62" t="s">
        <v>60</v>
      </c>
      <c r="B66" s="75">
        <v>500</v>
      </c>
      <c r="C66" s="70"/>
      <c r="D66" s="70"/>
      <c r="E66" s="72">
        <f>E67</f>
        <v>48600.00000000001</v>
      </c>
      <c r="F66" s="72">
        <f>F67</f>
        <v>22207.899999999998</v>
      </c>
      <c r="G66" s="116">
        <f t="shared" si="5"/>
        <v>45.7</v>
      </c>
    </row>
    <row r="67" spans="1:7" s="22" customFormat="1" ht="20.25" customHeight="1">
      <c r="A67" s="34" t="s">
        <v>61</v>
      </c>
      <c r="B67" s="69">
        <v>503</v>
      </c>
      <c r="C67" s="71"/>
      <c r="D67" s="71"/>
      <c r="E67" s="77">
        <f>E68+E70+E72+E74+E76+E78+E80+E82</f>
        <v>48600.00000000001</v>
      </c>
      <c r="F67" s="77">
        <f>F68+F70+F72+F74+F76+F78+F80+F82</f>
        <v>22207.899999999998</v>
      </c>
      <c r="G67" s="91">
        <f t="shared" si="5"/>
        <v>45.7</v>
      </c>
    </row>
    <row r="68" spans="1:7" s="22" customFormat="1" ht="32.25" customHeight="1">
      <c r="A68" s="319" t="s">
        <v>282</v>
      </c>
      <c r="B68" s="137">
        <v>503</v>
      </c>
      <c r="C68" s="138" t="s">
        <v>283</v>
      </c>
      <c r="D68" s="138"/>
      <c r="E68" s="134">
        <f>E69</f>
        <v>27851.5</v>
      </c>
      <c r="F68" s="134">
        <f>F69</f>
        <v>19305.7</v>
      </c>
      <c r="G68" s="135">
        <f t="shared" si="5"/>
        <v>69.3</v>
      </c>
    </row>
    <row r="69" spans="1:7" ht="17.25" customHeight="1">
      <c r="A69" s="54" t="s">
        <v>284</v>
      </c>
      <c r="B69" s="156">
        <v>503</v>
      </c>
      <c r="C69" s="144" t="s">
        <v>283</v>
      </c>
      <c r="D69" s="144" t="s">
        <v>96</v>
      </c>
      <c r="E69" s="142">
        <v>27851.5</v>
      </c>
      <c r="F69" s="146">
        <v>19305.7</v>
      </c>
      <c r="G69" s="143">
        <f t="shared" si="5"/>
        <v>69.3</v>
      </c>
    </row>
    <row r="70" spans="1:7" ht="17.25" customHeight="1">
      <c r="A70" s="319" t="s">
        <v>285</v>
      </c>
      <c r="B70" s="137">
        <v>503</v>
      </c>
      <c r="C70" s="138" t="s">
        <v>286</v>
      </c>
      <c r="D70" s="138"/>
      <c r="E70" s="134">
        <f>E71</f>
        <v>5187.6</v>
      </c>
      <c r="F70" s="134">
        <f>F71</f>
        <v>0</v>
      </c>
      <c r="G70" s="135">
        <f t="shared" si="5"/>
        <v>0</v>
      </c>
    </row>
    <row r="71" spans="1:7" s="22" customFormat="1" ht="16.5" customHeight="1">
      <c r="A71" s="54" t="s">
        <v>284</v>
      </c>
      <c r="B71" s="156">
        <v>503</v>
      </c>
      <c r="C71" s="144" t="s">
        <v>286</v>
      </c>
      <c r="D71" s="144" t="s">
        <v>96</v>
      </c>
      <c r="E71" s="142">
        <v>5187.6</v>
      </c>
      <c r="F71" s="142">
        <v>0</v>
      </c>
      <c r="G71" s="143">
        <f t="shared" si="5"/>
        <v>0</v>
      </c>
    </row>
    <row r="72" spans="1:7" ht="16.5" customHeight="1">
      <c r="A72" s="145" t="s">
        <v>287</v>
      </c>
      <c r="B72" s="132">
        <v>503</v>
      </c>
      <c r="C72" s="133" t="s">
        <v>288</v>
      </c>
      <c r="D72" s="133"/>
      <c r="E72" s="225">
        <f>E73</f>
        <v>5693.4</v>
      </c>
      <c r="F72" s="178">
        <f>F73</f>
        <v>2027.1</v>
      </c>
      <c r="G72" s="135">
        <f t="shared" si="5"/>
        <v>35.6</v>
      </c>
    </row>
    <row r="73" spans="1:7" ht="16.5" customHeight="1">
      <c r="A73" s="54" t="s">
        <v>284</v>
      </c>
      <c r="B73" s="140">
        <v>503</v>
      </c>
      <c r="C73" s="141" t="s">
        <v>288</v>
      </c>
      <c r="D73" s="141" t="s">
        <v>96</v>
      </c>
      <c r="E73" s="147">
        <v>5693.4</v>
      </c>
      <c r="F73" s="146">
        <v>2027.1</v>
      </c>
      <c r="G73" s="135">
        <f t="shared" si="5"/>
        <v>35.6</v>
      </c>
    </row>
    <row r="74" spans="1:7" s="22" customFormat="1" ht="63">
      <c r="A74" s="320" t="s">
        <v>289</v>
      </c>
      <c r="B74" s="132">
        <v>503</v>
      </c>
      <c r="C74" s="133" t="s">
        <v>290</v>
      </c>
      <c r="D74" s="133"/>
      <c r="E74" s="225">
        <f>E75</f>
        <v>559.3</v>
      </c>
      <c r="F74" s="178">
        <f>F75</f>
        <v>0</v>
      </c>
      <c r="G74" s="135">
        <f>ROUND(F74/E74*100,1)</f>
        <v>0</v>
      </c>
    </row>
    <row r="75" spans="1:7" s="22" customFormat="1" ht="21" customHeight="1">
      <c r="A75" s="54" t="s">
        <v>284</v>
      </c>
      <c r="B75" s="140">
        <v>503</v>
      </c>
      <c r="C75" s="141" t="s">
        <v>290</v>
      </c>
      <c r="D75" s="141" t="s">
        <v>96</v>
      </c>
      <c r="E75" s="147">
        <v>559.3</v>
      </c>
      <c r="F75" s="146">
        <v>0</v>
      </c>
      <c r="G75" s="143">
        <f>ROUND(F75/E75*100,1)</f>
        <v>0</v>
      </c>
    </row>
    <row r="76" spans="1:7" ht="21.75" customHeight="1">
      <c r="A76" s="145" t="s">
        <v>291</v>
      </c>
      <c r="B76" s="132">
        <v>503</v>
      </c>
      <c r="C76" s="133" t="s">
        <v>292</v>
      </c>
      <c r="D76" s="133"/>
      <c r="E76" s="225">
        <f>E77</f>
        <v>904.8</v>
      </c>
      <c r="F76" s="178">
        <f>F77</f>
        <v>0</v>
      </c>
      <c r="G76" s="135">
        <f t="shared" si="5"/>
        <v>0</v>
      </c>
    </row>
    <row r="77" spans="1:7" ht="19.5" customHeight="1">
      <c r="A77" s="54" t="s">
        <v>284</v>
      </c>
      <c r="B77" s="140">
        <v>503</v>
      </c>
      <c r="C77" s="141" t="s">
        <v>292</v>
      </c>
      <c r="D77" s="141" t="s">
        <v>96</v>
      </c>
      <c r="E77" s="147">
        <v>904.8</v>
      </c>
      <c r="F77" s="146">
        <v>0</v>
      </c>
      <c r="G77" s="143">
        <f t="shared" si="5"/>
        <v>0</v>
      </c>
    </row>
    <row r="78" spans="1:7" s="22" customFormat="1" ht="21.75" customHeight="1">
      <c r="A78" s="61" t="s">
        <v>293</v>
      </c>
      <c r="B78" s="137">
        <v>503</v>
      </c>
      <c r="C78" s="138" t="s">
        <v>294</v>
      </c>
      <c r="D78" s="138"/>
      <c r="E78" s="134">
        <f>E79</f>
        <v>7322.4</v>
      </c>
      <c r="F78" s="134">
        <f>F79</f>
        <v>875.1</v>
      </c>
      <c r="G78" s="135">
        <f t="shared" si="5"/>
        <v>12</v>
      </c>
    </row>
    <row r="79" spans="1:7" ht="16.5" customHeight="1">
      <c r="A79" s="54" t="s">
        <v>284</v>
      </c>
      <c r="B79" s="156">
        <v>503</v>
      </c>
      <c r="C79" s="144" t="s">
        <v>294</v>
      </c>
      <c r="D79" s="144" t="s">
        <v>96</v>
      </c>
      <c r="E79" s="142">
        <v>7322.4</v>
      </c>
      <c r="F79" s="142">
        <v>875.1</v>
      </c>
      <c r="G79" s="135">
        <f t="shared" si="5"/>
        <v>12</v>
      </c>
    </row>
    <row r="80" spans="1:7" ht="18.75" customHeight="1">
      <c r="A80" s="145" t="s">
        <v>295</v>
      </c>
      <c r="B80" s="132">
        <v>503</v>
      </c>
      <c r="C80" s="133" t="s">
        <v>296</v>
      </c>
      <c r="D80" s="133"/>
      <c r="E80" s="225">
        <f>E81</f>
        <v>450</v>
      </c>
      <c r="F80" s="225">
        <f>F81</f>
        <v>0</v>
      </c>
      <c r="G80" s="135">
        <f t="shared" si="5"/>
        <v>0</v>
      </c>
    </row>
    <row r="81" spans="1:7" s="22" customFormat="1" ht="21.75" customHeight="1">
      <c r="A81" s="54" t="s">
        <v>284</v>
      </c>
      <c r="B81" s="140">
        <v>503</v>
      </c>
      <c r="C81" s="141" t="s">
        <v>296</v>
      </c>
      <c r="D81" s="141" t="s">
        <v>96</v>
      </c>
      <c r="E81" s="147">
        <v>450</v>
      </c>
      <c r="F81" s="147">
        <v>0</v>
      </c>
      <c r="G81" s="143">
        <f t="shared" si="5"/>
        <v>0</v>
      </c>
    </row>
    <row r="82" spans="1:7" ht="16.5" customHeight="1">
      <c r="A82" s="145" t="s">
        <v>87</v>
      </c>
      <c r="B82" s="132">
        <v>503</v>
      </c>
      <c r="C82" s="133" t="s">
        <v>297</v>
      </c>
      <c r="D82" s="133"/>
      <c r="E82" s="225">
        <f>E83</f>
        <v>631</v>
      </c>
      <c r="F82" s="225">
        <f>F83</f>
        <v>0</v>
      </c>
      <c r="G82" s="135">
        <f t="shared" si="5"/>
        <v>0</v>
      </c>
    </row>
    <row r="83" spans="1:7" ht="16.5" customHeight="1">
      <c r="A83" s="54" t="s">
        <v>284</v>
      </c>
      <c r="B83" s="140">
        <v>503</v>
      </c>
      <c r="C83" s="141" t="s">
        <v>298</v>
      </c>
      <c r="D83" s="141" t="s">
        <v>96</v>
      </c>
      <c r="E83" s="147">
        <v>631</v>
      </c>
      <c r="F83" s="147">
        <v>0</v>
      </c>
      <c r="G83" s="143">
        <f t="shared" si="5"/>
        <v>0</v>
      </c>
    </row>
    <row r="84" spans="1:7" s="39" customFormat="1" ht="16.5" customHeight="1">
      <c r="A84" s="108" t="s">
        <v>62</v>
      </c>
      <c r="B84" s="109">
        <v>700</v>
      </c>
      <c r="C84" s="110"/>
      <c r="D84" s="117"/>
      <c r="E84" s="111">
        <f>E85+E88</f>
        <v>646</v>
      </c>
      <c r="F84" s="72">
        <f>F85+F88</f>
        <v>0</v>
      </c>
      <c r="G84" s="116">
        <f t="shared" si="5"/>
        <v>0</v>
      </c>
    </row>
    <row r="85" spans="1:7" ht="18" customHeight="1">
      <c r="A85" s="171" t="s">
        <v>98</v>
      </c>
      <c r="B85" s="69">
        <v>705</v>
      </c>
      <c r="C85" s="94"/>
      <c r="D85" s="71"/>
      <c r="E85" s="77">
        <f>E86</f>
        <v>60</v>
      </c>
      <c r="F85" s="77">
        <f>F86</f>
        <v>0</v>
      </c>
      <c r="G85" s="91">
        <f t="shared" si="5"/>
        <v>0</v>
      </c>
    </row>
    <row r="86" spans="1:7" s="22" customFormat="1" ht="47.25" customHeight="1">
      <c r="A86" s="228" t="s">
        <v>106</v>
      </c>
      <c r="B86" s="69">
        <v>705</v>
      </c>
      <c r="C86" s="245">
        <v>4280000181</v>
      </c>
      <c r="D86" s="71"/>
      <c r="E86" s="77">
        <f>E87</f>
        <v>60</v>
      </c>
      <c r="F86" s="77">
        <f>F87</f>
        <v>0</v>
      </c>
      <c r="G86" s="91">
        <f t="shared" si="5"/>
        <v>0</v>
      </c>
    </row>
    <row r="87" spans="1:7" ht="17.25" customHeight="1">
      <c r="A87" s="54" t="s">
        <v>141</v>
      </c>
      <c r="B87" s="96">
        <v>705</v>
      </c>
      <c r="C87" s="95">
        <v>4280000181</v>
      </c>
      <c r="D87" s="97" t="s">
        <v>96</v>
      </c>
      <c r="E87" s="67">
        <v>60</v>
      </c>
      <c r="F87" s="67">
        <v>0</v>
      </c>
      <c r="G87" s="92">
        <f t="shared" si="5"/>
        <v>0</v>
      </c>
    </row>
    <row r="88" spans="1:7" ht="18.75" customHeight="1">
      <c r="A88" s="35" t="s">
        <v>207</v>
      </c>
      <c r="B88" s="69">
        <v>709</v>
      </c>
      <c r="C88" s="71"/>
      <c r="D88" s="71"/>
      <c r="E88" s="77">
        <f>E91+E93+E97+E89+E95</f>
        <v>586</v>
      </c>
      <c r="F88" s="77">
        <f>F91+F93+F97+F89</f>
        <v>0</v>
      </c>
      <c r="G88" s="91">
        <f t="shared" si="5"/>
        <v>0</v>
      </c>
    </row>
    <row r="89" spans="1:7" ht="18.75" customHeight="1">
      <c r="A89" s="145" t="s">
        <v>231</v>
      </c>
      <c r="B89" s="69">
        <v>709</v>
      </c>
      <c r="C89" s="71" t="s">
        <v>232</v>
      </c>
      <c r="D89" s="71"/>
      <c r="E89" s="77">
        <f>E90</f>
        <v>240</v>
      </c>
      <c r="F89" s="93">
        <f>F90</f>
        <v>0</v>
      </c>
      <c r="G89" s="91">
        <f>ROUND(F89/E89*100,1)</f>
        <v>0</v>
      </c>
    </row>
    <row r="90" spans="1:7" ht="18.75" customHeight="1">
      <c r="A90" s="54" t="s">
        <v>141</v>
      </c>
      <c r="B90" s="65">
        <v>709</v>
      </c>
      <c r="C90" s="66" t="s">
        <v>232</v>
      </c>
      <c r="D90" s="66" t="s">
        <v>96</v>
      </c>
      <c r="E90" s="67">
        <v>240</v>
      </c>
      <c r="F90" s="82">
        <f>F93</f>
        <v>0</v>
      </c>
      <c r="G90" s="92">
        <f>ROUND(F90/E90*100,1)</f>
        <v>0</v>
      </c>
    </row>
    <row r="91" spans="1:7" ht="32.25" customHeight="1">
      <c r="A91" s="145" t="s">
        <v>107</v>
      </c>
      <c r="B91" s="69">
        <v>709</v>
      </c>
      <c r="C91" s="71" t="s">
        <v>170</v>
      </c>
      <c r="D91" s="71"/>
      <c r="E91" s="77">
        <f>E92</f>
        <v>203</v>
      </c>
      <c r="F91" s="93">
        <f>F92</f>
        <v>0</v>
      </c>
      <c r="G91" s="91">
        <f t="shared" si="5"/>
        <v>0</v>
      </c>
    </row>
    <row r="92" spans="1:7" ht="21" customHeight="1">
      <c r="A92" s="54" t="s">
        <v>141</v>
      </c>
      <c r="B92" s="65">
        <v>709</v>
      </c>
      <c r="C92" s="66" t="s">
        <v>170</v>
      </c>
      <c r="D92" s="66" t="s">
        <v>96</v>
      </c>
      <c r="E92" s="67">
        <v>203</v>
      </c>
      <c r="F92" s="82">
        <f>F97</f>
        <v>0</v>
      </c>
      <c r="G92" s="92">
        <f t="shared" si="5"/>
        <v>0</v>
      </c>
    </row>
    <row r="93" spans="1:7" s="22" customFormat="1" ht="33" customHeight="1">
      <c r="A93" s="145" t="s">
        <v>63</v>
      </c>
      <c r="B93" s="69">
        <v>709</v>
      </c>
      <c r="C93" s="71" t="s">
        <v>161</v>
      </c>
      <c r="D93" s="71"/>
      <c r="E93" s="77">
        <f>E94</f>
        <v>40</v>
      </c>
      <c r="F93" s="93">
        <f>F94</f>
        <v>0</v>
      </c>
      <c r="G93" s="91">
        <f t="shared" si="5"/>
        <v>0</v>
      </c>
    </row>
    <row r="94" spans="1:7" ht="18.75" customHeight="1">
      <c r="A94" s="54" t="s">
        <v>141</v>
      </c>
      <c r="B94" s="65">
        <v>709</v>
      </c>
      <c r="C94" s="66" t="s">
        <v>161</v>
      </c>
      <c r="D94" s="66" t="s">
        <v>96</v>
      </c>
      <c r="E94" s="67">
        <v>40</v>
      </c>
      <c r="F94" s="82">
        <v>0</v>
      </c>
      <c r="G94" s="92">
        <f t="shared" si="5"/>
        <v>0</v>
      </c>
    </row>
    <row r="95" spans="1:7" ht="47.25" customHeight="1">
      <c r="A95" s="145" t="s">
        <v>238</v>
      </c>
      <c r="B95" s="69">
        <v>804</v>
      </c>
      <c r="C95" s="71" t="s">
        <v>162</v>
      </c>
      <c r="D95" s="71"/>
      <c r="E95" s="77">
        <f>E96</f>
        <v>40</v>
      </c>
      <c r="F95" s="93">
        <f>F96</f>
        <v>0</v>
      </c>
      <c r="G95" s="91">
        <f>ROUND(F95/E95*100,1)</f>
        <v>0</v>
      </c>
    </row>
    <row r="96" spans="1:7" ht="16.5" customHeight="1">
      <c r="A96" s="54" t="s">
        <v>141</v>
      </c>
      <c r="B96" s="65">
        <v>804</v>
      </c>
      <c r="C96" s="66" t="s">
        <v>162</v>
      </c>
      <c r="D96" s="66" t="s">
        <v>96</v>
      </c>
      <c r="E96" s="67">
        <v>40</v>
      </c>
      <c r="F96" s="82">
        <v>0</v>
      </c>
      <c r="G96" s="92">
        <f>ROUND(F96/E96*100,1)</f>
        <v>0</v>
      </c>
    </row>
    <row r="97" spans="1:7" ht="50.25" customHeight="1">
      <c r="A97" s="145" t="s">
        <v>171</v>
      </c>
      <c r="B97" s="69">
        <v>709</v>
      </c>
      <c r="C97" s="71" t="s">
        <v>164</v>
      </c>
      <c r="D97" s="71"/>
      <c r="E97" s="77">
        <f>E98</f>
        <v>63</v>
      </c>
      <c r="F97" s="93">
        <f>F98</f>
        <v>0</v>
      </c>
      <c r="G97" s="91">
        <f t="shared" si="5"/>
        <v>0</v>
      </c>
    </row>
    <row r="98" spans="1:7" s="22" customFormat="1" ht="19.5" customHeight="1">
      <c r="A98" s="54" t="s">
        <v>141</v>
      </c>
      <c r="B98" s="65">
        <v>709</v>
      </c>
      <c r="C98" s="66" t="s">
        <v>164</v>
      </c>
      <c r="D98" s="66" t="s">
        <v>96</v>
      </c>
      <c r="E98" s="67">
        <v>63</v>
      </c>
      <c r="F98" s="82">
        <v>0</v>
      </c>
      <c r="G98" s="92">
        <f t="shared" si="5"/>
        <v>0</v>
      </c>
    </row>
    <row r="99" spans="1:7" s="39" customFormat="1" ht="16.5" customHeight="1">
      <c r="A99" s="62" t="s">
        <v>64</v>
      </c>
      <c r="B99" s="75">
        <v>800</v>
      </c>
      <c r="C99" s="70"/>
      <c r="D99" s="70"/>
      <c r="E99" s="72">
        <f>E100+E103</f>
        <v>5669</v>
      </c>
      <c r="F99" s="72">
        <f>F100+F103</f>
        <v>1916.6999999999998</v>
      </c>
      <c r="G99" s="116">
        <f t="shared" si="5"/>
        <v>33.8</v>
      </c>
    </row>
    <row r="100" spans="1:7" ht="16.5" customHeight="1">
      <c r="A100" s="34" t="s">
        <v>65</v>
      </c>
      <c r="B100" s="69">
        <v>801</v>
      </c>
      <c r="C100" s="71"/>
      <c r="D100" s="71"/>
      <c r="E100" s="77">
        <f>E101</f>
        <v>4494</v>
      </c>
      <c r="F100" s="77">
        <f>F101</f>
        <v>1825.6</v>
      </c>
      <c r="G100" s="92">
        <f t="shared" si="5"/>
        <v>40.6</v>
      </c>
    </row>
    <row r="101" spans="1:7" ht="33.75" customHeight="1">
      <c r="A101" s="61" t="s">
        <v>233</v>
      </c>
      <c r="B101" s="69">
        <v>801</v>
      </c>
      <c r="C101" s="71" t="s">
        <v>172</v>
      </c>
      <c r="D101" s="71"/>
      <c r="E101" s="77">
        <f>E102</f>
        <v>4494</v>
      </c>
      <c r="F101" s="77">
        <f>F102</f>
        <v>1825.6</v>
      </c>
      <c r="G101" s="91">
        <f t="shared" si="5"/>
        <v>40.6</v>
      </c>
    </row>
    <row r="102" spans="1:7" ht="20.25" customHeight="1">
      <c r="A102" s="54" t="s">
        <v>141</v>
      </c>
      <c r="B102" s="65">
        <v>801</v>
      </c>
      <c r="C102" s="66" t="s">
        <v>172</v>
      </c>
      <c r="D102" s="66" t="s">
        <v>96</v>
      </c>
      <c r="E102" s="67">
        <v>4494</v>
      </c>
      <c r="F102" s="67">
        <v>1825.6</v>
      </c>
      <c r="G102" s="92">
        <f t="shared" si="5"/>
        <v>40.6</v>
      </c>
    </row>
    <row r="103" spans="1:7" s="64" customFormat="1" ht="18" customHeight="1">
      <c r="A103" s="35" t="s">
        <v>88</v>
      </c>
      <c r="B103" s="69">
        <v>804</v>
      </c>
      <c r="C103" s="71"/>
      <c r="D103" s="71"/>
      <c r="E103" s="77">
        <f>E104+E106+E108</f>
        <v>1175</v>
      </c>
      <c r="F103" s="77">
        <f>F104+F106+F108</f>
        <v>91.1</v>
      </c>
      <c r="G103" s="91">
        <f t="shared" si="5"/>
        <v>7.8</v>
      </c>
    </row>
    <row r="104" spans="1:7" s="64" customFormat="1" ht="18" customHeight="1">
      <c r="A104" s="145" t="s">
        <v>231</v>
      </c>
      <c r="B104" s="69">
        <v>804</v>
      </c>
      <c r="C104" s="71" t="s">
        <v>232</v>
      </c>
      <c r="D104" s="71"/>
      <c r="E104" s="77">
        <f>E105</f>
        <v>160</v>
      </c>
      <c r="F104" s="93">
        <f>F105</f>
        <v>0</v>
      </c>
      <c r="G104" s="91">
        <f aca="true" t="shared" si="6" ref="G104:G109">ROUND(F104/E104*100,1)</f>
        <v>0</v>
      </c>
    </row>
    <row r="105" spans="1:7" s="64" customFormat="1" ht="18" customHeight="1">
      <c r="A105" s="54" t="s">
        <v>141</v>
      </c>
      <c r="B105" s="65">
        <v>804</v>
      </c>
      <c r="C105" s="66" t="s">
        <v>232</v>
      </c>
      <c r="D105" s="66" t="s">
        <v>96</v>
      </c>
      <c r="E105" s="67">
        <v>160</v>
      </c>
      <c r="F105" s="82">
        <v>0</v>
      </c>
      <c r="G105" s="92">
        <f t="shared" si="6"/>
        <v>0</v>
      </c>
    </row>
    <row r="106" spans="1:7" s="64" customFormat="1" ht="18" customHeight="1">
      <c r="A106" s="145" t="s">
        <v>208</v>
      </c>
      <c r="B106" s="69">
        <v>804</v>
      </c>
      <c r="C106" s="71" t="s">
        <v>174</v>
      </c>
      <c r="D106" s="71"/>
      <c r="E106" s="77">
        <f>E107</f>
        <v>932</v>
      </c>
      <c r="F106" s="93">
        <f>F107</f>
        <v>91.1</v>
      </c>
      <c r="G106" s="91">
        <f t="shared" si="6"/>
        <v>9.8</v>
      </c>
    </row>
    <row r="107" spans="1:7" s="64" customFormat="1" ht="18" customHeight="1">
      <c r="A107" s="54" t="s">
        <v>141</v>
      </c>
      <c r="B107" s="65">
        <v>804</v>
      </c>
      <c r="C107" s="66" t="s">
        <v>174</v>
      </c>
      <c r="D107" s="66" t="s">
        <v>96</v>
      </c>
      <c r="E107" s="67">
        <v>932</v>
      </c>
      <c r="F107" s="82">
        <v>91.1</v>
      </c>
      <c r="G107" s="92">
        <f t="shared" si="6"/>
        <v>9.8</v>
      </c>
    </row>
    <row r="108" spans="1:7" ht="78.75">
      <c r="A108" s="145" t="s">
        <v>237</v>
      </c>
      <c r="B108" s="69">
        <v>804</v>
      </c>
      <c r="C108" s="71" t="s">
        <v>229</v>
      </c>
      <c r="D108" s="71"/>
      <c r="E108" s="77">
        <f>E109</f>
        <v>83</v>
      </c>
      <c r="F108" s="77">
        <f>F109</f>
        <v>0</v>
      </c>
      <c r="G108" s="80">
        <f t="shared" si="6"/>
        <v>0</v>
      </c>
    </row>
    <row r="109" spans="1:7" ht="18.75" customHeight="1">
      <c r="A109" s="54" t="s">
        <v>141</v>
      </c>
      <c r="B109" s="65">
        <v>804</v>
      </c>
      <c r="C109" s="66" t="s">
        <v>229</v>
      </c>
      <c r="D109" s="66" t="s">
        <v>96</v>
      </c>
      <c r="E109" s="67">
        <v>83</v>
      </c>
      <c r="F109" s="67">
        <v>0</v>
      </c>
      <c r="G109" s="79">
        <f t="shared" si="6"/>
        <v>0</v>
      </c>
    </row>
    <row r="110" spans="1:7" s="39" customFormat="1" ht="16.5" customHeight="1">
      <c r="A110" s="99" t="s">
        <v>66</v>
      </c>
      <c r="B110" s="75">
        <v>1000</v>
      </c>
      <c r="C110" s="70"/>
      <c r="D110" s="70"/>
      <c r="E110" s="72">
        <f>E114+E117+E111</f>
        <v>20671.600000000002</v>
      </c>
      <c r="F110" s="72">
        <f>F114+F117+F111</f>
        <v>10708.6</v>
      </c>
      <c r="G110" s="116">
        <f t="shared" si="5"/>
        <v>51.8</v>
      </c>
    </row>
    <row r="111" spans="1:7" s="39" customFormat="1" ht="16.5" customHeight="1">
      <c r="A111" s="35" t="s">
        <v>234</v>
      </c>
      <c r="B111" s="132">
        <v>1001</v>
      </c>
      <c r="C111" s="133"/>
      <c r="D111" s="133"/>
      <c r="E111" s="134">
        <f>E112</f>
        <v>269.2</v>
      </c>
      <c r="F111" s="178">
        <f>F112</f>
        <v>134.9</v>
      </c>
      <c r="G111" s="135">
        <f aca="true" t="shared" si="7" ref="G111:G116">ROUND(F111/E111*100,1)</f>
        <v>50.1</v>
      </c>
    </row>
    <row r="112" spans="1:7" s="39" customFormat="1" ht="31.5">
      <c r="A112" s="35" t="s">
        <v>303</v>
      </c>
      <c r="B112" s="132">
        <v>1001</v>
      </c>
      <c r="C112" s="133" t="s">
        <v>302</v>
      </c>
      <c r="D112" s="133"/>
      <c r="E112" s="134">
        <f>E113</f>
        <v>269.2</v>
      </c>
      <c r="F112" s="178">
        <f>F113</f>
        <v>134.9</v>
      </c>
      <c r="G112" s="135">
        <f t="shared" si="7"/>
        <v>50.1</v>
      </c>
    </row>
    <row r="113" spans="1:7" s="39" customFormat="1" ht="16.5" customHeight="1">
      <c r="A113" s="54" t="s">
        <v>99</v>
      </c>
      <c r="B113" s="140">
        <v>1001</v>
      </c>
      <c r="C113" s="141" t="s">
        <v>302</v>
      </c>
      <c r="D113" s="141" t="s">
        <v>100</v>
      </c>
      <c r="E113" s="68">
        <v>269.2</v>
      </c>
      <c r="F113" s="68">
        <v>134.9</v>
      </c>
      <c r="G113" s="143">
        <f t="shared" si="7"/>
        <v>50.1</v>
      </c>
    </row>
    <row r="114" spans="1:7" s="42" customFormat="1" ht="18" customHeight="1">
      <c r="A114" s="35" t="s">
        <v>304</v>
      </c>
      <c r="B114" s="132">
        <v>1003</v>
      </c>
      <c r="C114" s="133"/>
      <c r="D114" s="133"/>
      <c r="E114" s="134">
        <f>E115</f>
        <v>735</v>
      </c>
      <c r="F114" s="178">
        <f>F115</f>
        <v>367.6</v>
      </c>
      <c r="G114" s="135">
        <f t="shared" si="7"/>
        <v>50</v>
      </c>
    </row>
    <row r="115" spans="1:7" s="22" customFormat="1" ht="63">
      <c r="A115" s="326" t="s">
        <v>305</v>
      </c>
      <c r="B115" s="132">
        <v>1003</v>
      </c>
      <c r="C115" s="133" t="s">
        <v>301</v>
      </c>
      <c r="D115" s="133"/>
      <c r="E115" s="134">
        <f>E116</f>
        <v>735</v>
      </c>
      <c r="F115" s="178">
        <f>F116</f>
        <v>367.6</v>
      </c>
      <c r="G115" s="135">
        <f t="shared" si="7"/>
        <v>50</v>
      </c>
    </row>
    <row r="116" spans="1:7" ht="17.25" customHeight="1">
      <c r="A116" s="54" t="s">
        <v>99</v>
      </c>
      <c r="B116" s="140">
        <v>1003</v>
      </c>
      <c r="C116" s="141" t="s">
        <v>301</v>
      </c>
      <c r="D116" s="141" t="s">
        <v>100</v>
      </c>
      <c r="E116" s="68">
        <v>735</v>
      </c>
      <c r="F116" s="68">
        <v>367.6</v>
      </c>
      <c r="G116" s="143">
        <f t="shared" si="7"/>
        <v>50</v>
      </c>
    </row>
    <row r="117" spans="1:7" s="100" customFormat="1" ht="16.5" customHeight="1">
      <c r="A117" s="99" t="s">
        <v>67</v>
      </c>
      <c r="B117" s="75">
        <v>1004</v>
      </c>
      <c r="C117" s="73"/>
      <c r="D117" s="73"/>
      <c r="E117" s="72">
        <f>E118+E120</f>
        <v>19667.4</v>
      </c>
      <c r="F117" s="72">
        <f>F118+F120</f>
        <v>10206.1</v>
      </c>
      <c r="G117" s="101">
        <f aca="true" t="shared" si="8" ref="G117:G125">ROUND(F117/E117*100,1)</f>
        <v>51.9</v>
      </c>
    </row>
    <row r="118" spans="1:7" ht="49.5" customHeight="1">
      <c r="A118" s="35" t="s">
        <v>108</v>
      </c>
      <c r="B118" s="69">
        <v>1004</v>
      </c>
      <c r="C118" s="70" t="s">
        <v>153</v>
      </c>
      <c r="D118" s="71"/>
      <c r="E118" s="72">
        <f>E119</f>
        <v>13131.5</v>
      </c>
      <c r="F118" s="72">
        <f>F119</f>
        <v>6874.7</v>
      </c>
      <c r="G118" s="80">
        <f t="shared" si="8"/>
        <v>52.4</v>
      </c>
    </row>
    <row r="119" spans="1:7" ht="18.75" customHeight="1">
      <c r="A119" s="54" t="s">
        <v>99</v>
      </c>
      <c r="B119" s="65">
        <v>1004</v>
      </c>
      <c r="C119" s="73" t="s">
        <v>153</v>
      </c>
      <c r="D119" s="66" t="s">
        <v>100</v>
      </c>
      <c r="E119" s="74">
        <v>13131.5</v>
      </c>
      <c r="F119" s="74">
        <v>6874.7</v>
      </c>
      <c r="G119" s="79">
        <f t="shared" si="8"/>
        <v>52.4</v>
      </c>
    </row>
    <row r="120" spans="1:7" ht="36.75" customHeight="1">
      <c r="A120" s="35" t="s">
        <v>150</v>
      </c>
      <c r="B120" s="75">
        <v>1004</v>
      </c>
      <c r="C120" s="70" t="s">
        <v>149</v>
      </c>
      <c r="D120" s="70"/>
      <c r="E120" s="72">
        <f>E121</f>
        <v>6535.9</v>
      </c>
      <c r="F120" s="72">
        <f>F121</f>
        <v>3331.4</v>
      </c>
      <c r="G120" s="80">
        <f t="shared" si="8"/>
        <v>51</v>
      </c>
    </row>
    <row r="121" spans="1:7" ht="16.5" customHeight="1">
      <c r="A121" s="54" t="s">
        <v>99</v>
      </c>
      <c r="B121" s="76">
        <v>1004</v>
      </c>
      <c r="C121" s="73" t="s">
        <v>149</v>
      </c>
      <c r="D121" s="73" t="s">
        <v>100</v>
      </c>
      <c r="E121" s="74">
        <v>6535.9</v>
      </c>
      <c r="F121" s="74">
        <v>3331.4</v>
      </c>
      <c r="G121" s="79">
        <f t="shared" si="8"/>
        <v>51</v>
      </c>
    </row>
    <row r="122" spans="1:7" s="40" customFormat="1" ht="16.5" customHeight="1">
      <c r="A122" s="62" t="s">
        <v>68</v>
      </c>
      <c r="B122" s="75">
        <v>1100</v>
      </c>
      <c r="C122" s="70"/>
      <c r="D122" s="70"/>
      <c r="E122" s="72">
        <f aca="true" t="shared" si="9" ref="E122:F124">E123</f>
        <v>210</v>
      </c>
      <c r="F122" s="72">
        <f t="shared" si="9"/>
        <v>0</v>
      </c>
      <c r="G122" s="101">
        <f t="shared" si="8"/>
        <v>0</v>
      </c>
    </row>
    <row r="123" spans="1:7" ht="17.25" customHeight="1">
      <c r="A123" s="34" t="s">
        <v>151</v>
      </c>
      <c r="B123" s="69">
        <v>1101</v>
      </c>
      <c r="C123" s="66"/>
      <c r="D123" s="71"/>
      <c r="E123" s="77">
        <f t="shared" si="9"/>
        <v>210</v>
      </c>
      <c r="F123" s="77">
        <f t="shared" si="9"/>
        <v>0</v>
      </c>
      <c r="G123" s="80">
        <f t="shared" si="8"/>
        <v>0</v>
      </c>
    </row>
    <row r="124" spans="1:7" s="22" customFormat="1" ht="50.25" customHeight="1">
      <c r="A124" s="34" t="s">
        <v>152</v>
      </c>
      <c r="B124" s="69">
        <v>1101</v>
      </c>
      <c r="C124" s="71" t="s">
        <v>148</v>
      </c>
      <c r="D124" s="71"/>
      <c r="E124" s="77">
        <f t="shared" si="9"/>
        <v>210</v>
      </c>
      <c r="F124" s="77">
        <f t="shared" si="9"/>
        <v>0</v>
      </c>
      <c r="G124" s="80">
        <f t="shared" si="8"/>
        <v>0</v>
      </c>
    </row>
    <row r="125" spans="1:7" ht="16.5" customHeight="1">
      <c r="A125" s="54" t="s">
        <v>141</v>
      </c>
      <c r="B125" s="65">
        <v>1101</v>
      </c>
      <c r="C125" s="66" t="s">
        <v>148</v>
      </c>
      <c r="D125" s="66" t="s">
        <v>96</v>
      </c>
      <c r="E125" s="67">
        <v>210</v>
      </c>
      <c r="F125" s="67">
        <v>0</v>
      </c>
      <c r="G125" s="80">
        <f t="shared" si="8"/>
        <v>0</v>
      </c>
    </row>
    <row r="126" spans="1:7" s="107" customFormat="1" ht="16.5" customHeight="1">
      <c r="A126" s="62" t="s">
        <v>69</v>
      </c>
      <c r="B126" s="75">
        <v>1200</v>
      </c>
      <c r="C126" s="70"/>
      <c r="D126" s="70"/>
      <c r="E126" s="72">
        <f aca="true" t="shared" si="10" ref="E126:F128">E127</f>
        <v>853</v>
      </c>
      <c r="F126" s="72">
        <f t="shared" si="10"/>
        <v>386</v>
      </c>
      <c r="G126" s="101">
        <f>ROUND(F126/E126*100,1)</f>
        <v>45.3</v>
      </c>
    </row>
    <row r="127" spans="1:7" s="4" customFormat="1" ht="16.5" customHeight="1">
      <c r="A127" s="34" t="s">
        <v>70</v>
      </c>
      <c r="B127" s="69">
        <v>1202</v>
      </c>
      <c r="C127" s="66"/>
      <c r="D127" s="71"/>
      <c r="E127" s="77">
        <f t="shared" si="10"/>
        <v>853</v>
      </c>
      <c r="F127" s="77">
        <f t="shared" si="10"/>
        <v>386</v>
      </c>
      <c r="G127" s="101">
        <f>ROUND(F127/E127*100,1)</f>
        <v>45.3</v>
      </c>
    </row>
    <row r="128" spans="1:7" s="41" customFormat="1" ht="18" customHeight="1">
      <c r="A128" s="34" t="s">
        <v>109</v>
      </c>
      <c r="B128" s="69">
        <v>1202</v>
      </c>
      <c r="C128" s="71" t="s">
        <v>147</v>
      </c>
      <c r="D128" s="246"/>
      <c r="E128" s="77">
        <f t="shared" si="10"/>
        <v>853</v>
      </c>
      <c r="F128" s="77">
        <f t="shared" si="10"/>
        <v>386</v>
      </c>
      <c r="G128" s="101">
        <f>ROUND(F128/E128*100,1)</f>
        <v>45.3</v>
      </c>
    </row>
    <row r="129" spans="1:7" ht="16.5" customHeight="1">
      <c r="A129" s="54" t="s">
        <v>141</v>
      </c>
      <c r="B129" s="65">
        <v>1202</v>
      </c>
      <c r="C129" s="66" t="s">
        <v>147</v>
      </c>
      <c r="D129" s="118" t="s">
        <v>96</v>
      </c>
      <c r="E129" s="67">
        <v>853</v>
      </c>
      <c r="F129" s="67">
        <v>386</v>
      </c>
      <c r="G129" s="78">
        <f>ROUND(F129/E129*100,1)</f>
        <v>45.3</v>
      </c>
    </row>
    <row r="130" spans="1:7" ht="15.75">
      <c r="A130" s="63" t="s">
        <v>71</v>
      </c>
      <c r="B130" s="121"/>
      <c r="C130" s="121"/>
      <c r="D130" s="102"/>
      <c r="E130" s="102">
        <f>E8+E55+E59+E66+E84+E99+E110+E122+E126</f>
        <v>114140.90000000001</v>
      </c>
      <c r="F130" s="102">
        <f>F8+F55+F59+F66+F84+F99+F110+F122+F126</f>
        <v>51263.9</v>
      </c>
      <c r="G130" s="103">
        <f>ROUND(F130/E130*100,1)</f>
        <v>44.9</v>
      </c>
    </row>
  </sheetData>
  <sheetProtection/>
  <mergeCells count="9">
    <mergeCell ref="E1:G1"/>
    <mergeCell ref="G6:G7"/>
    <mergeCell ref="A6:A7"/>
    <mergeCell ref="B6:B7"/>
    <mergeCell ref="A3:F3"/>
    <mergeCell ref="C6:C7"/>
    <mergeCell ref="D6:D7"/>
    <mergeCell ref="E6:E7"/>
    <mergeCell ref="F6:F7"/>
  </mergeCells>
  <printOptions horizontalCentered="1"/>
  <pageMargins left="0.4724409448818898" right="0.31496062992125984" top="0.4330708661417323" bottom="0.27" header="0.41" footer="0.275590551181102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="75" zoomScaleNormal="75" zoomScalePageLayoutView="0" workbookViewId="0" topLeftCell="A1">
      <selection activeCell="B24" sqref="B24"/>
    </sheetView>
  </sheetViews>
  <sheetFormatPr defaultColWidth="9.140625" defaultRowHeight="12.75"/>
  <cols>
    <col min="1" max="1" width="31.57421875" style="0" customWidth="1"/>
    <col min="2" max="2" width="79.421875" style="0" customWidth="1"/>
    <col min="3" max="3" width="14.7109375" style="0" customWidth="1"/>
    <col min="4" max="4" width="16.00390625" style="0" customWidth="1"/>
  </cols>
  <sheetData>
    <row r="1" ht="15.75">
      <c r="C1" s="2" t="s">
        <v>103</v>
      </c>
    </row>
    <row r="2" ht="19.5" customHeight="1">
      <c r="B2" s="4" t="s">
        <v>91</v>
      </c>
    </row>
    <row r="3" ht="14.25">
      <c r="B3" s="4"/>
    </row>
    <row r="4" ht="14.25">
      <c r="B4" s="4"/>
    </row>
    <row r="6" ht="16.5">
      <c r="A6" s="5" t="s">
        <v>86</v>
      </c>
    </row>
    <row r="7" ht="16.5">
      <c r="A7" s="5" t="s">
        <v>92</v>
      </c>
    </row>
    <row r="8" ht="16.5">
      <c r="A8" s="5"/>
    </row>
    <row r="9" ht="14.25">
      <c r="C9" s="6" t="s">
        <v>1</v>
      </c>
    </row>
    <row r="10" spans="1:4" ht="14.25">
      <c r="A10" s="7" t="s">
        <v>2</v>
      </c>
      <c r="B10" s="8" t="s">
        <v>44</v>
      </c>
      <c r="C10" s="7" t="s">
        <v>73</v>
      </c>
      <c r="D10" s="9" t="s">
        <v>74</v>
      </c>
    </row>
    <row r="11" spans="1:4" ht="23.25" customHeight="1">
      <c r="A11" s="10" t="s">
        <v>75</v>
      </c>
      <c r="B11" s="11" t="s">
        <v>76</v>
      </c>
      <c r="C11" s="12">
        <f>C12+C14</f>
        <v>0</v>
      </c>
      <c r="D11" s="21">
        <f>D12+D14</f>
        <v>8496.3</v>
      </c>
    </row>
    <row r="12" spans="1:4" ht="19.5" customHeight="1">
      <c r="A12" s="13" t="s">
        <v>77</v>
      </c>
      <c r="B12" s="14" t="s">
        <v>78</v>
      </c>
      <c r="C12" s="15">
        <v>-120510</v>
      </c>
      <c r="D12" s="25">
        <v>-9827</v>
      </c>
    </row>
    <row r="13" spans="1:4" ht="30.75" customHeight="1">
      <c r="A13" s="13" t="s">
        <v>79</v>
      </c>
      <c r="B13" s="14" t="s">
        <v>80</v>
      </c>
      <c r="C13" s="15">
        <f>C12</f>
        <v>-120510</v>
      </c>
      <c r="D13" s="25">
        <f>D12</f>
        <v>-9827</v>
      </c>
    </row>
    <row r="14" spans="1:4" ht="15.75" customHeight="1">
      <c r="A14" s="13" t="s">
        <v>81</v>
      </c>
      <c r="B14" s="14" t="s">
        <v>82</v>
      </c>
      <c r="C14" s="15">
        <v>120510</v>
      </c>
      <c r="D14" s="16">
        <v>18323.3</v>
      </c>
    </row>
    <row r="15" spans="1:4" ht="30" customHeight="1">
      <c r="A15" s="13" t="s">
        <v>83</v>
      </c>
      <c r="B15" s="14" t="s">
        <v>84</v>
      </c>
      <c r="C15" s="15">
        <f>C14</f>
        <v>120510</v>
      </c>
      <c r="D15" s="16">
        <v>18323.3</v>
      </c>
    </row>
    <row r="16" spans="1:4" ht="33" customHeight="1">
      <c r="A16" s="17"/>
      <c r="B16" s="18" t="s">
        <v>85</v>
      </c>
      <c r="C16" s="19">
        <f>C11</f>
        <v>0</v>
      </c>
      <c r="D16" s="20">
        <f>D11</f>
        <v>8496.3</v>
      </c>
    </row>
  </sheetData>
  <sheetProtection/>
  <printOptions horizontalCentered="1"/>
  <pageMargins left="0.7874015748031497" right="0.4330708661417323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2"/>
  <sheetViews>
    <sheetView zoomScale="78" zoomScaleNormal="78" zoomScalePageLayoutView="0" workbookViewId="0" topLeftCell="B1">
      <selection activeCell="I20" sqref="I20"/>
    </sheetView>
  </sheetViews>
  <sheetFormatPr defaultColWidth="9.140625" defaultRowHeight="19.5" customHeight="1"/>
  <cols>
    <col min="1" max="1" width="2.00390625" style="0" hidden="1" customWidth="1"/>
    <col min="2" max="2" width="31.421875" style="0" customWidth="1"/>
    <col min="3" max="3" width="71.28125" style="0" customWidth="1"/>
    <col min="4" max="4" width="13.140625" style="0" customWidth="1"/>
    <col min="5" max="5" width="17.28125" style="0" customWidth="1"/>
  </cols>
  <sheetData>
    <row r="1" ht="19.5" customHeight="1">
      <c r="B1" s="4"/>
    </row>
    <row r="2" spans="2:8" ht="15.75" customHeight="1">
      <c r="B2" s="2"/>
      <c r="C2" s="191"/>
      <c r="D2" s="192" t="s">
        <v>189</v>
      </c>
      <c r="E2" s="193"/>
      <c r="F2" s="193"/>
      <c r="G2" s="193"/>
      <c r="H2" s="193"/>
    </row>
    <row r="3" spans="2:8" ht="13.5" customHeight="1">
      <c r="B3" s="191"/>
      <c r="C3" s="191"/>
      <c r="D3" s="192" t="s">
        <v>308</v>
      </c>
      <c r="E3" s="193"/>
      <c r="F3" s="193"/>
      <c r="G3" s="193"/>
      <c r="H3" s="193"/>
    </row>
    <row r="4" spans="2:4" ht="13.5" customHeight="1">
      <c r="B4" s="2"/>
      <c r="C4" s="2"/>
      <c r="D4" s="192"/>
    </row>
    <row r="5" spans="2:4" ht="19.5" customHeight="1">
      <c r="B5" s="2"/>
      <c r="C5" s="2"/>
      <c r="D5" s="192"/>
    </row>
    <row r="6" spans="2:4" ht="19.5" customHeight="1">
      <c r="B6" s="2"/>
      <c r="C6" s="2"/>
      <c r="D6" s="2"/>
    </row>
    <row r="7" spans="2:6" ht="19.5" customHeight="1">
      <c r="B7" s="349" t="s">
        <v>193</v>
      </c>
      <c r="C7" s="349"/>
      <c r="D7" s="349"/>
      <c r="E7" s="349"/>
      <c r="F7" s="221"/>
    </row>
    <row r="8" spans="2:6" ht="19.5" customHeight="1">
      <c r="B8" s="222" t="s">
        <v>309</v>
      </c>
      <c r="C8" s="190"/>
      <c r="D8" s="190"/>
      <c r="E8" s="221"/>
      <c r="F8" s="221"/>
    </row>
    <row r="9" spans="2:6" ht="19.5" customHeight="1">
      <c r="B9" s="220"/>
      <c r="C9" s="190"/>
      <c r="D9" s="190"/>
      <c r="E9" s="221"/>
      <c r="F9" s="221"/>
    </row>
    <row r="10" spans="2:5" ht="19.5" customHeight="1">
      <c r="B10" s="2"/>
      <c r="C10" s="2"/>
      <c r="D10" s="2"/>
      <c r="E10" s="2" t="s">
        <v>190</v>
      </c>
    </row>
    <row r="11" spans="2:5" ht="19.5" customHeight="1">
      <c r="B11" s="194" t="s">
        <v>2</v>
      </c>
      <c r="C11" s="194" t="s">
        <v>44</v>
      </c>
      <c r="D11" s="194" t="s">
        <v>73</v>
      </c>
      <c r="E11" s="194" t="s">
        <v>41</v>
      </c>
    </row>
    <row r="12" spans="2:5" ht="24" customHeight="1">
      <c r="B12" s="195" t="s">
        <v>191</v>
      </c>
      <c r="C12" s="196" t="s">
        <v>76</v>
      </c>
      <c r="D12" s="197">
        <f>D13+D15</f>
        <v>9920</v>
      </c>
      <c r="E12" s="198">
        <f>E13+E15</f>
        <v>5290.700000000004</v>
      </c>
    </row>
    <row r="13" spans="2:5" ht="24" customHeight="1">
      <c r="B13" s="199" t="s">
        <v>77</v>
      </c>
      <c r="C13" s="106" t="s">
        <v>78</v>
      </c>
      <c r="D13" s="200">
        <v>-104220.9</v>
      </c>
      <c r="E13" s="201">
        <v>-45973.2</v>
      </c>
    </row>
    <row r="14" spans="2:5" ht="44.25" customHeight="1">
      <c r="B14" s="199" t="s">
        <v>79</v>
      </c>
      <c r="C14" s="106" t="s">
        <v>223</v>
      </c>
      <c r="D14" s="200">
        <f>D13</f>
        <v>-104220.9</v>
      </c>
      <c r="E14" s="201">
        <f>E13</f>
        <v>-45973.2</v>
      </c>
    </row>
    <row r="15" spans="2:5" ht="19.5" customHeight="1">
      <c r="B15" s="199" t="s">
        <v>81</v>
      </c>
      <c r="C15" s="106" t="s">
        <v>82</v>
      </c>
      <c r="D15" s="202">
        <f>D16</f>
        <v>114140.9</v>
      </c>
      <c r="E15" s="201">
        <f>E16</f>
        <v>51263.9</v>
      </c>
    </row>
    <row r="16" spans="2:5" ht="43.5" customHeight="1">
      <c r="B16" s="199" t="s">
        <v>83</v>
      </c>
      <c r="C16" s="106" t="s">
        <v>224</v>
      </c>
      <c r="D16" s="202">
        <v>114140.9</v>
      </c>
      <c r="E16" s="201">
        <v>51263.9</v>
      </c>
    </row>
    <row r="17" spans="2:5" ht="31.5" customHeight="1">
      <c r="B17" s="203"/>
      <c r="C17" s="204" t="s">
        <v>192</v>
      </c>
      <c r="D17" s="205">
        <f>D12</f>
        <v>9920</v>
      </c>
      <c r="E17" s="206">
        <f>E12</f>
        <v>5290.700000000004</v>
      </c>
    </row>
    <row r="20" spans="2:5" ht="19.5" customHeight="1">
      <c r="B20" s="207"/>
      <c r="C20" s="208"/>
      <c r="D20" s="208"/>
      <c r="E20" s="208"/>
    </row>
    <row r="21" spans="2:5" ht="19.5" customHeight="1">
      <c r="B21" s="207"/>
      <c r="C21" s="208"/>
      <c r="D21" s="208"/>
      <c r="E21" s="208"/>
    </row>
    <row r="22" spans="2:5" ht="19.5" customHeight="1">
      <c r="B22" s="207"/>
      <c r="C22" s="208"/>
      <c r="D22" s="208"/>
      <c r="E22" s="208"/>
    </row>
    <row r="23" spans="2:5" ht="19.5" customHeight="1">
      <c r="B23" s="208"/>
      <c r="C23" s="208"/>
      <c r="D23" s="209"/>
      <c r="E23" s="208"/>
    </row>
    <row r="24" spans="2:5" ht="19.5" customHeight="1">
      <c r="B24" s="210"/>
      <c r="C24" s="210"/>
      <c r="D24" s="210"/>
      <c r="E24" s="211"/>
    </row>
    <row r="25" spans="2:5" ht="19.5" customHeight="1">
      <c r="B25" s="212"/>
      <c r="C25" s="213"/>
      <c r="D25" s="214"/>
      <c r="E25" s="214"/>
    </row>
    <row r="26" spans="2:5" ht="19.5" customHeight="1">
      <c r="B26" s="210"/>
      <c r="C26" s="215"/>
      <c r="D26" s="216"/>
      <c r="E26" s="210"/>
    </row>
    <row r="27" spans="2:5" ht="19.5" customHeight="1">
      <c r="B27" s="210"/>
      <c r="C27" s="215"/>
      <c r="D27" s="216"/>
      <c r="E27" s="210"/>
    </row>
    <row r="28" spans="2:5" ht="19.5" customHeight="1">
      <c r="B28" s="210"/>
      <c r="C28" s="215"/>
      <c r="D28" s="216"/>
      <c r="E28" s="210"/>
    </row>
    <row r="29" spans="2:5" ht="30.75" customHeight="1">
      <c r="B29" s="210"/>
      <c r="C29" s="215"/>
      <c r="D29" s="216"/>
      <c r="E29" s="210"/>
    </row>
    <row r="30" spans="2:5" ht="19.5" customHeight="1">
      <c r="B30" s="217"/>
      <c r="C30" s="218"/>
      <c r="D30" s="219"/>
      <c r="E30" s="219"/>
    </row>
    <row r="31" spans="2:5" ht="19.5" customHeight="1">
      <c r="B31" s="208"/>
      <c r="C31" s="208"/>
      <c r="D31" s="208"/>
      <c r="E31" s="208"/>
    </row>
    <row r="32" spans="2:5" ht="19.5" customHeight="1">
      <c r="B32" s="208"/>
      <c r="C32" s="208"/>
      <c r="D32" s="208"/>
      <c r="E32" s="208"/>
    </row>
  </sheetData>
  <sheetProtection/>
  <mergeCells count="1"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Sokolovskaya</cp:lastModifiedBy>
  <cp:lastPrinted>2020-08-11T07:35:13Z</cp:lastPrinted>
  <dcterms:created xsi:type="dcterms:W3CDTF">1996-10-08T23:32:33Z</dcterms:created>
  <dcterms:modified xsi:type="dcterms:W3CDTF">2020-08-11T07:35:15Z</dcterms:modified>
  <cp:category/>
  <cp:version/>
  <cp:contentType/>
  <cp:contentStatus/>
</cp:coreProperties>
</file>