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<sst xmlns="http://schemas.openxmlformats.org/spreadsheetml/2006/main" count="441" uniqueCount="241">
  <si>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</si>
  <si>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</si>
  <si>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</si>
  <si>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</si>
  <si>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</si>
  <si>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</si>
  <si>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</si>
  <si>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</si>
  <si>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</si>
  <si>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</si>
  <si>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000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</si>
  <si>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</si>
  <si>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</si>
  <si>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</si>
  <si>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</si>
  <si>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</si>
  <si>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</si>
  <si>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</si>
  <si>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</si>
  <si>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</si>
  <si>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</si>
  <si>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</si>
  <si>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</si>
  <si>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</si>
  <si>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</si>
  <si>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</si>
  <si>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</si>
  <si>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</si>
  <si>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</si>
  <si>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</si>
  <si>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</si>
  <si>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</si>
  <si>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</si>
  <si>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</si>
  <si>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</si>
  <si>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</si>
  <si>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969 01 05 00 00 00 0000 600</t>
  </si>
  <si>
    <t>Уменьшение  остатков средств  бюджетов</t>
  </si>
  <si>
    <t>969 01 05 02 01 03 0000 610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</si>
  <si>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</si>
  <si>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</si>
  <si>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</si>
  <si>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</si>
  <si>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</si>
  <si>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</si>
  <si>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</si>
  <si>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</si>
  <si>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</si>
  <si>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</si>
  <si>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0104</t>
  </si>
  <si>
    <t>0113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</si>
  <si>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</si>
  <si>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</si>
  <si>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</si>
  <si>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</si>
  <si>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</si>
  <si>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</si>
  <si>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 xml:space="preserve">           3.  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</si>
  <si>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</si>
  <si>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</si>
  <si>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000 01 05 00 00 00 0000 000 </t>
  </si>
  <si>
    <t>Резервный фонд Местной Администрации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</si>
  <si>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</si>
  <si>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</si>
  <si>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</si>
  <si>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</si>
  <si>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</si>
  <si>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Осуществление строительного контроля над выполнением работ по благоустройству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</si>
  <si>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</si>
  <si>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</si>
  <si>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Налог, взимаемый в связи с применением патентной системы налогообложения</t>
  </si>
  <si>
    <t>Иные бюджетные ассигнования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</si>
  <si>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</si>
  <si>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</si>
  <si>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</si>
  <si>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</si>
  <si>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</si>
  <si>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</si>
  <si>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</si>
  <si>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обеспечение доступа к информации о деятельности органов местного самоуправления</t>
  </si>
  <si>
    <t xml:space="preserve">Осуществление закупок товаров, услуг для обеспечения муниципальных нужд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</si>
  <si>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 - оздоровительных меропритяий и спортивных мероприятий муниципального образования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</si>
  <si>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</si>
  <si>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</si>
  <si>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</si>
  <si>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</si>
  <si>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Создание зон отдыха: обустройство, содержание и уборка территорий детских и спортивных площадок </t>
  </si>
  <si>
    <t>Уплата членских взносов на осуществление деятельности Совета муниципальных образований Санкт-Петербурга и содержание его органа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</si>
  <si>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</si>
  <si>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</si>
  <si>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</si>
  <si>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</si>
  <si>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</si>
  <si>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</si>
  <si>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</si>
  <si>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</si>
  <si>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</si>
  <si>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</si>
  <si>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</si>
  <si>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</si>
  <si>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</si>
  <si>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</si>
  <si>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</si>
  <si>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</si>
  <si>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</si>
  <si>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182 1 05 02010 02 0000 110</t>
  </si>
  <si>
    <t>000 1 16 00000 00 0000 000</t>
  </si>
  <si>
    <t>182 1 16 06000 01 0000 140</t>
  </si>
  <si>
    <t>806 1 16 90030 03 0100 140</t>
  </si>
  <si>
    <t>860 1 16 90030 03 0100 140</t>
  </si>
  <si>
    <t>860 1 16 90030 03 0200 140</t>
  </si>
  <si>
    <t>000 2 00 00000 00 0000 000</t>
  </si>
  <si>
    <t>000 2 02 00000 00 0000 000</t>
  </si>
  <si>
    <t>000  1 00 00000 00 0000 000</t>
  </si>
  <si>
    <t>182 1 05 02020 02 0000 110</t>
  </si>
  <si>
    <t>182 1 05 04000 02 0000 110</t>
  </si>
  <si>
    <t>182 1 05 04030 02 0000 110</t>
  </si>
  <si>
    <t>000 1 16 90000 00 0000 140</t>
  </si>
  <si>
    <t xml:space="preserve">000 1 16 90030 03 0000 140 </t>
  </si>
  <si>
    <t>807 1 16 90030 03 0100 140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</si>
  <si>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</si>
  <si>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</si>
  <si>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00200 00010</t>
  </si>
  <si>
    <t>00200 00021</t>
  </si>
  <si>
    <t>00200 00022</t>
  </si>
  <si>
    <t>00200 00023</t>
  </si>
  <si>
    <t>00200 00031</t>
  </si>
  <si>
    <t>00200 00032</t>
  </si>
  <si>
    <t>09200 00440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</si>
  <si>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</si>
  <si>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</si>
  <si>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</si>
  <si>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>09200 G0100</t>
  </si>
  <si>
    <t>Субвенции местным бюджетам на выполнение передаваемых полномочий субъектов Российской Федерации</t>
  </si>
  <si>
    <t>Субвенции 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</si>
  <si>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</si>
  <si>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824 1 16 90030 03 0100 140</t>
  </si>
  <si>
    <t xml:space="preserve">                                        1.   Доходы бюджета 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</si>
  <si>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</si>
  <si>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</si>
  <si>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                                   Отчет об исполнении бюджета внутригородского муниципального образования Санкт-Петербурга</t>
  </si>
  <si>
    <t>Резервные фонды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</si>
  <si>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</si>
  <si>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Текущий ремонт и озеленение придомовых территорий и дворовых территорий, включая проезды и въезды,пешеходные дорожки: организация дополнительных парковочных мест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</si>
  <si>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</si>
  <si>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</si>
  <si>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Физическая культура</t>
  </si>
  <si>
    <t>00200 G0850</t>
  </si>
  <si>
    <t>00200 Г0850</t>
  </si>
  <si>
    <t>07000 00060</t>
  </si>
  <si>
    <t>09200 00075</t>
  </si>
  <si>
    <t>09200 00076</t>
  </si>
  <si>
    <t>79500 00510</t>
  </si>
  <si>
    <t>79500 00520</t>
  </si>
  <si>
    <t>79500 00530</t>
  </si>
  <si>
    <t>21900 00090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</si>
  <si>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</si>
  <si>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</si>
  <si>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</si>
  <si>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</si>
  <si>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</si>
  <si>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</si>
  <si>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</si>
  <si>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</si>
  <si>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</si>
  <si>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60000 00165</t>
  </si>
  <si>
    <t>42800 00181</t>
  </si>
  <si>
    <t>79500 00490</t>
  </si>
  <si>
    <t>45000 00200</t>
  </si>
  <si>
    <t>45000 00560</t>
  </si>
  <si>
    <t>300</t>
  </si>
  <si>
    <t>51100 G0860</t>
  </si>
  <si>
    <t>51100 G0870</t>
  </si>
  <si>
    <t>51200 00240</t>
  </si>
  <si>
    <t>45700 00250</t>
  </si>
  <si>
    <t>Организации и проведение досуговых мероприятий для жителей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</si>
  <si>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</si>
  <si>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государственных (муниципальных) нужд</t>
  </si>
  <si>
    <t>Общеэкономические вопросы</t>
  </si>
  <si>
    <t>51000 00101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</si>
  <si>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</si>
  <si>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</si>
  <si>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</si>
  <si>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</si>
  <si>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Субвенции  бюджетам бюджетной системы Российской Федерации 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</si>
  <si>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</si>
  <si>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>000 1 05 01000 00 0000 110</t>
  </si>
  <si>
    <t>000 1 05 02000 02 0000 110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</si>
  <si>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 </t>
  </si>
  <si>
    <t>Содержание депутатов, осуществляющих свои полномочия на постоянной основе</t>
  </si>
  <si>
    <t>Компенсация депутатам, осуществляющим свои полномочия на непостоянной основе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</si>
  <si>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</si>
  <si>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профилактике терроризма и экстремизма, а также минимизации и (или) ликвидации последствий их проявлений на территории муниципального образования</t>
  </si>
  <si>
    <t>79500 00540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</si>
  <si>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</si>
  <si>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</si>
  <si>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Предоставление субсидий бюджетным, автономным учреждениям и иным некоммерческим организациям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</si>
  <si>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</si>
  <si>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</si>
  <si>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Проведение работ по военно-патриотическому воспитанию граждан муниципального образования</t>
  </si>
  <si>
    <t>43100 00191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</si>
  <si>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</si>
  <si>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</si>
  <si>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 xml:space="preserve">к Решению МС № 02-03/   от   </t>
  </si>
  <si>
    <t xml:space="preserve">                                   муниципальный округ Юнтолово за 2019 год</t>
  </si>
  <si>
    <t>815 1 16 90030 03 0100 140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</si>
  <si>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</si>
  <si>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</t>
  </si>
  <si>
    <t>000 1 17 00000 00 0000 000</t>
  </si>
  <si>
    <t>000 1 17 05000 00 0000 000</t>
  </si>
  <si>
    <t>969 1 17 05030 03 0000 180</t>
  </si>
  <si>
    <t>Дотации бюджетам бюджетной системы Российской Федерации</t>
  </si>
  <si>
    <t>Прочие дотации</t>
  </si>
  <si>
    <t>000 2 02 10000 00 0000 150</t>
  </si>
  <si>
    <t>000 2 02 30000 00 0000 150</t>
  </si>
  <si>
    <t>000 2 02 30024 00 0000 150</t>
  </si>
  <si>
    <t>969 2 02 30024 03 0000 150</t>
  </si>
  <si>
    <t>969 2 02 30024 03 0100 150</t>
  </si>
  <si>
    <t>969 2 02 30024 03 0200 150</t>
  </si>
  <si>
    <t>000  2 02 30027 00 0000 150</t>
  </si>
  <si>
    <t>000 2 02 30027 03 0000 150</t>
  </si>
  <si>
    <t>969 2 02 30027 03 0100 150</t>
  </si>
  <si>
    <t>969 2 02 30027 03 0200 150</t>
  </si>
  <si>
    <t>000 2 02 19999 00 0000 150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</si>
  <si>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</si>
  <si>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</si>
  <si>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09200 00071</t>
  </si>
  <si>
    <t>Формирование архивных фондов органов местного самоуправления, муниципальных предприятий и учреждений</t>
  </si>
  <si>
    <t>600</t>
  </si>
  <si>
    <t>Другие вопросы в области культуры, кинематографии</t>
  </si>
  <si>
    <t>0804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</si>
  <si>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</si>
  <si>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50500 00231</t>
  </si>
  <si>
    <t>Социальное обеспечение населения</t>
  </si>
  <si>
    <t>Расходы на выплату ежемесячной доплаты к пенсии за стаж (общую продолжительность) работы (службы) лицам, замещавшим муниципальные должности, долности муниципальной службы в органах местного самоуправления</t>
  </si>
  <si>
    <t>50500 00232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</si>
  <si>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</si>
  <si>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</si>
  <si>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02000 00050</t>
  </si>
  <si>
    <t>Проект</t>
  </si>
  <si>
    <t xml:space="preserve">Прочие неналоговые доходы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</si>
</sst>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0.000"/>
    <numFmt numFmtId="184" formatCode="#,##0.0"/>
  </numFmts>
  <fonts count="5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.5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justify"/>
    </xf>
    <xf numFmtId="0" fontId="6" fillId="0" borderId="12" xfId="0" applyFont="1" applyBorder="1" applyAlignment="1">
      <alignment vertical="justify"/>
    </xf>
    <xf numFmtId="180" fontId="4" fillId="0" borderId="11" xfId="0" applyNumberFormat="1" applyFont="1" applyBorder="1" applyAlignment="1">
      <alignment horizontal="right" vertical="justify"/>
    </xf>
    <xf numFmtId="180" fontId="4" fillId="0" borderId="11" xfId="0" applyNumberFormat="1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180" fontId="6" fillId="0" borderId="12" xfId="0" applyNumberFormat="1" applyFont="1" applyBorder="1" applyAlignment="1">
      <alignment vertical="justify"/>
    </xf>
    <xf numFmtId="180" fontId="4" fillId="0" borderId="12" xfId="0" applyNumberFormat="1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180" fontId="6" fillId="0" borderId="11" xfId="0" applyNumberFormat="1" applyFont="1" applyBorder="1" applyAlignment="1">
      <alignment vertical="justify"/>
    </xf>
    <xf numFmtId="180" fontId="1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16" fillId="0" borderId="0" xfId="0" applyFont="1" applyAlignment="1">
      <alignment/>
    </xf>
    <xf numFmtId="180" fontId="16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180" fontId="1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3" fontId="6" fillId="0" borderId="15" xfId="0" applyNumberFormat="1" applyFont="1" applyBorder="1" applyAlignment="1">
      <alignment horizontal="center" vertical="justify"/>
    </xf>
    <xf numFmtId="3" fontId="4" fillId="0" borderId="15" xfId="0" applyNumberFormat="1" applyFont="1" applyBorder="1" applyAlignment="1">
      <alignment horizontal="center" vertical="justify"/>
    </xf>
    <xf numFmtId="3" fontId="6" fillId="0" borderId="18" xfId="0" applyNumberFormat="1" applyFont="1" applyBorder="1" applyAlignment="1">
      <alignment horizontal="center" vertical="justify"/>
    </xf>
    <xf numFmtId="3" fontId="4" fillId="0" borderId="18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81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justify"/>
    </xf>
    <xf numFmtId="0" fontId="6" fillId="0" borderId="2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181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81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/>
    </xf>
    <xf numFmtId="181" fontId="4" fillId="0" borderId="13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justify" wrapText="1"/>
    </xf>
    <xf numFmtId="181" fontId="4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181" fontId="6" fillId="0" borderId="11" xfId="0" applyNumberFormat="1" applyFont="1" applyBorder="1" applyAlignment="1">
      <alignment horizontal="center" vertical="justify" wrapText="1"/>
    </xf>
    <xf numFmtId="180" fontId="6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justify" wrapText="1"/>
    </xf>
    <xf numFmtId="181" fontId="6" fillId="0" borderId="11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vertical="center"/>
    </xf>
    <xf numFmtId="181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/>
    </xf>
    <xf numFmtId="180" fontId="4" fillId="0" borderId="1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top"/>
    </xf>
    <xf numFmtId="180" fontId="4" fillId="0" borderId="37" xfId="0" applyNumberFormat="1" applyFont="1" applyBorder="1" applyAlignment="1">
      <alignment horizontal="right" vertical="justify"/>
    </xf>
    <xf numFmtId="180" fontId="6" fillId="0" borderId="16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/>
    </xf>
    <xf numFmtId="181" fontId="6" fillId="0" borderId="3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justify" wrapText="1"/>
    </xf>
    <xf numFmtId="181" fontId="6" fillId="0" borderId="41" xfId="0" applyNumberFormat="1" applyFont="1" applyBorder="1" applyAlignment="1">
      <alignment horizontal="left" vertical="center"/>
    </xf>
    <xf numFmtId="0" fontId="6" fillId="33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justify" wrapText="1"/>
    </xf>
    <xf numFmtId="2" fontId="6" fillId="33" borderId="11" xfId="0" applyNumberFormat="1" applyFont="1" applyFill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justify" wrapText="1"/>
    </xf>
    <xf numFmtId="0" fontId="6" fillId="33" borderId="15" xfId="0" applyFont="1" applyFill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justify" wrapText="1"/>
    </xf>
    <xf numFmtId="0" fontId="6" fillId="0" borderId="18" xfId="0" applyFont="1" applyFill="1" applyBorder="1" applyAlignment="1">
      <alignment vertical="center" wrapText="1"/>
    </xf>
    <xf numFmtId="0" fontId="4" fillId="0" borderId="24" xfId="0" applyFont="1" applyBorder="1" applyAlignment="1">
      <alignment vertical="justify" wrapText="1"/>
    </xf>
    <xf numFmtId="180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184" fontId="11" fillId="0" borderId="11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84" fontId="2" fillId="0" borderId="11" xfId="0" applyNumberFormat="1" applyFont="1" applyBorder="1" applyAlignment="1">
      <alignment horizontal="right" vertical="top"/>
    </xf>
    <xf numFmtId="0" fontId="16" fillId="0" borderId="11" xfId="0" applyFont="1" applyBorder="1" applyAlignment="1">
      <alignment vertical="top" wrapText="1"/>
    </xf>
    <xf numFmtId="184" fontId="16" fillId="0" borderId="11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justify"/>
    </xf>
    <xf numFmtId="0" fontId="4" fillId="0" borderId="25" xfId="0" applyFont="1" applyBorder="1" applyAlignment="1">
      <alignment wrapText="1"/>
    </xf>
    <xf numFmtId="180" fontId="4" fillId="0" borderId="31" xfId="0" applyNumberFormat="1" applyFont="1" applyBorder="1" applyAlignment="1">
      <alignment horizontal="right" vertical="justify"/>
    </xf>
    <xf numFmtId="0" fontId="4" fillId="0" borderId="31" xfId="0" applyFont="1" applyBorder="1" applyAlignment="1">
      <alignment vertical="justify"/>
    </xf>
    <xf numFmtId="180" fontId="4" fillId="0" borderId="32" xfId="0" applyNumberFormat="1" applyFont="1" applyBorder="1" applyAlignment="1">
      <alignment vertical="justify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="85" zoomScaleNormal="85" zoomScalePageLayoutView="0" workbookViewId="0" topLeftCell="A46">
      <selection activeCell="E51" sqref="E51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3.421875" style="0" customWidth="1"/>
    <col min="5" max="5" width="13.7109375" style="0" customWidth="1"/>
  </cols>
  <sheetData>
    <row r="1" spans="1:5" ht="14.25" customHeight="1">
      <c r="A1" s="62" t="s">
        <v>239</v>
      </c>
      <c r="B1" s="5"/>
      <c r="C1" s="5" t="s">
        <v>15</v>
      </c>
      <c r="D1" s="5"/>
      <c r="E1" s="5"/>
    </row>
    <row r="2" spans="2:5" ht="0.75" customHeight="1" hidden="1">
      <c r="B2" s="1"/>
      <c r="C2" s="5"/>
      <c r="D2" s="5"/>
      <c r="E2" s="5"/>
    </row>
    <row r="3" spans="2:5" ht="15.75">
      <c r="B3" s="2"/>
      <c r="C3" s="5" t="s">
        <v>203</v>
      </c>
      <c r="D3" s="5"/>
      <c r="E3" s="5"/>
    </row>
    <row r="4" ht="14.25">
      <c r="B4" s="2"/>
    </row>
    <row r="5" ht="14.25">
      <c r="B5" s="2"/>
    </row>
    <row r="6" spans="1:7" ht="15.75">
      <c r="A6" s="17" t="s">
        <v>140</v>
      </c>
      <c r="B6" s="17"/>
      <c r="C6" s="5"/>
      <c r="D6" s="5"/>
      <c r="E6" s="5"/>
      <c r="F6" s="1"/>
      <c r="G6" s="1"/>
    </row>
    <row r="7" spans="1:7" ht="15.75">
      <c r="A7" s="5"/>
      <c r="B7" s="17" t="s">
        <v>204</v>
      </c>
      <c r="C7" s="5"/>
      <c r="D7" s="5"/>
      <c r="E7" s="5"/>
      <c r="F7" s="1"/>
      <c r="G7" s="1"/>
    </row>
    <row r="8" spans="1:5" ht="15.75">
      <c r="A8" s="5"/>
      <c r="B8" s="5"/>
      <c r="C8" s="5"/>
      <c r="D8" s="5"/>
      <c r="E8" s="5"/>
    </row>
    <row r="9" spans="1:5" ht="15.75">
      <c r="A9" s="5"/>
      <c r="B9" s="17" t="s">
        <v>137</v>
      </c>
      <c r="C9" s="5"/>
      <c r="D9" s="5"/>
      <c r="E9" s="5"/>
    </row>
    <row r="10" spans="1:5" ht="15.75">
      <c r="A10" s="5"/>
      <c r="B10" s="5"/>
      <c r="C10" s="13"/>
      <c r="D10" s="5"/>
      <c r="E10" s="13" t="s">
        <v>0</v>
      </c>
    </row>
    <row r="11" spans="1:32" ht="31.5">
      <c r="A11" s="63"/>
      <c r="B11" s="64" t="s">
        <v>1</v>
      </c>
      <c r="C11" s="65" t="s">
        <v>18</v>
      </c>
      <c r="D11" s="65" t="s">
        <v>16</v>
      </c>
      <c r="E11" s="65" t="s">
        <v>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>
      <c r="A12" s="66" t="s">
        <v>96</v>
      </c>
      <c r="B12" s="67"/>
      <c r="C12" s="145">
        <f>C14+C42</f>
        <v>119304</v>
      </c>
      <c r="D12" s="145">
        <f>D14+D42</f>
        <v>120115.4</v>
      </c>
      <c r="E12" s="48">
        <f>ROUND(D12/C12*100,1)</f>
        <v>100.7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>
      <c r="A13" s="68" t="s">
        <v>93</v>
      </c>
      <c r="B13" s="69"/>
      <c r="C13" s="70"/>
      <c r="D13" s="70"/>
      <c r="E13" s="41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5" s="11" customFormat="1" ht="21" customHeight="1">
      <c r="A14" s="71" t="s">
        <v>113</v>
      </c>
      <c r="B14" s="72" t="s">
        <v>11</v>
      </c>
      <c r="C14" s="40">
        <f>C15+C29+C39</f>
        <v>95159.5</v>
      </c>
      <c r="D14" s="40">
        <f>D15+D29+D39</f>
        <v>96134.9</v>
      </c>
      <c r="E14" s="41">
        <f>ROUND(D14/C14*100,1)</f>
        <v>101</v>
      </c>
    </row>
    <row r="15" spans="1:5" s="27" customFormat="1" ht="18" customHeight="1">
      <c r="A15" s="49" t="s">
        <v>97</v>
      </c>
      <c r="B15" s="16" t="s">
        <v>2</v>
      </c>
      <c r="C15" s="18">
        <f>C16+C24+C27</f>
        <v>91371.3</v>
      </c>
      <c r="D15" s="18">
        <f>D16+D24+D27</f>
        <v>92184.59999999999</v>
      </c>
      <c r="E15" s="19">
        <f>ROUND(D15/C15*100,1)</f>
        <v>100.9</v>
      </c>
    </row>
    <row r="16" spans="1:5" s="17" customFormat="1" ht="31.5">
      <c r="A16" s="49" t="s">
        <v>186</v>
      </c>
      <c r="B16" s="16" t="s">
        <v>12</v>
      </c>
      <c r="C16" s="18">
        <f>C17+C20+C23</f>
        <v>58702.1</v>
      </c>
      <c r="D16" s="18">
        <f>D17+D20+D23</f>
        <v>58960.7</v>
      </c>
      <c r="E16" s="19">
        <f>ROUND(D16/C16*100,1)</f>
        <v>100.4</v>
      </c>
    </row>
    <row r="17" spans="1:5" s="17" customFormat="1" ht="31.5">
      <c r="A17" s="49" t="s">
        <v>98</v>
      </c>
      <c r="B17" s="16" t="s">
        <v>13</v>
      </c>
      <c r="C17" s="18">
        <f>C18+C19</f>
        <v>41850.7</v>
      </c>
      <c r="D17" s="18">
        <f>D18+D19</f>
        <v>41860.1</v>
      </c>
      <c r="E17" s="19">
        <f aca="true" t="shared" si="0" ref="E17:E55">ROUND(D17/C17*100,1)</f>
        <v>100</v>
      </c>
    </row>
    <row r="18" spans="1:5" s="5" customFormat="1" ht="31.5">
      <c r="A18" s="50" t="s">
        <v>99</v>
      </c>
      <c r="B18" s="15" t="s">
        <v>13</v>
      </c>
      <c r="C18" s="20">
        <v>41850</v>
      </c>
      <c r="D18" s="21">
        <v>41859.4</v>
      </c>
      <c r="E18" s="22">
        <f t="shared" si="0"/>
        <v>100</v>
      </c>
    </row>
    <row r="19" spans="1:5" s="5" customFormat="1" ht="41.25" customHeight="1">
      <c r="A19" s="50" t="s">
        <v>100</v>
      </c>
      <c r="B19" s="15" t="s">
        <v>43</v>
      </c>
      <c r="C19" s="20">
        <v>0.7</v>
      </c>
      <c r="D19" s="21">
        <v>0.7</v>
      </c>
      <c r="E19" s="22">
        <f t="shared" si="0"/>
        <v>100</v>
      </c>
    </row>
    <row r="20" spans="1:5" s="17" customFormat="1" ht="31.5">
      <c r="A20" s="49" t="s">
        <v>101</v>
      </c>
      <c r="B20" s="16" t="s">
        <v>14</v>
      </c>
      <c r="C20" s="18">
        <f>C22+C21</f>
        <v>16850.1</v>
      </c>
      <c r="D20" s="18">
        <f>D22+D21</f>
        <v>17099.3</v>
      </c>
      <c r="E20" s="23">
        <f t="shared" si="0"/>
        <v>101.5</v>
      </c>
    </row>
    <row r="21" spans="1:5" s="17" customFormat="1" ht="47.25" customHeight="1">
      <c r="A21" s="143" t="s">
        <v>102</v>
      </c>
      <c r="B21" s="15" t="s">
        <v>176</v>
      </c>
      <c r="C21" s="144">
        <v>16850</v>
      </c>
      <c r="D21" s="20">
        <v>17099.2</v>
      </c>
      <c r="E21" s="24">
        <f t="shared" si="0"/>
        <v>101.5</v>
      </c>
    </row>
    <row r="22" spans="1:5" s="5" customFormat="1" ht="48" customHeight="1">
      <c r="A22" s="50" t="s">
        <v>103</v>
      </c>
      <c r="B22" s="15" t="s">
        <v>44</v>
      </c>
      <c r="C22" s="20">
        <v>0.1</v>
      </c>
      <c r="D22" s="21">
        <v>0.1</v>
      </c>
      <c r="E22" s="24">
        <f t="shared" si="0"/>
        <v>100</v>
      </c>
    </row>
    <row r="23" spans="1:5" s="5" customFormat="1" ht="30.75" customHeight="1">
      <c r="A23" s="49" t="s">
        <v>104</v>
      </c>
      <c r="B23" s="35" t="s">
        <v>183</v>
      </c>
      <c r="C23" s="18">
        <v>1.3</v>
      </c>
      <c r="D23" s="29">
        <v>1.3</v>
      </c>
      <c r="E23" s="23">
        <f t="shared" si="0"/>
        <v>100</v>
      </c>
    </row>
    <row r="24" spans="1:5" s="17" customFormat="1" ht="20.25" customHeight="1">
      <c r="A24" s="49" t="s">
        <v>187</v>
      </c>
      <c r="B24" s="28" t="s">
        <v>3</v>
      </c>
      <c r="C24" s="18">
        <f>C25+C26</f>
        <v>26569.2</v>
      </c>
      <c r="D24" s="18">
        <f>D25+D26</f>
        <v>26550</v>
      </c>
      <c r="E24" s="19">
        <f t="shared" si="0"/>
        <v>99.9</v>
      </c>
    </row>
    <row r="25" spans="1:5" s="5" customFormat="1" ht="16.5" customHeight="1">
      <c r="A25" s="50" t="s">
        <v>105</v>
      </c>
      <c r="B25" s="15" t="s">
        <v>3</v>
      </c>
      <c r="C25" s="20">
        <v>26550</v>
      </c>
      <c r="D25" s="21">
        <v>26530.4</v>
      </c>
      <c r="E25" s="22">
        <f t="shared" si="0"/>
        <v>99.9</v>
      </c>
    </row>
    <row r="26" spans="1:5" s="5" customFormat="1" ht="33" customHeight="1">
      <c r="A26" s="50" t="s">
        <v>114</v>
      </c>
      <c r="B26" s="15" t="s">
        <v>45</v>
      </c>
      <c r="C26" s="20">
        <v>19.2</v>
      </c>
      <c r="D26" s="21">
        <v>19.6</v>
      </c>
      <c r="E26" s="22">
        <f t="shared" si="0"/>
        <v>102.1</v>
      </c>
    </row>
    <row r="27" spans="1:5" s="17" customFormat="1" ht="33" customHeight="1">
      <c r="A27" s="49" t="s">
        <v>115</v>
      </c>
      <c r="B27" s="39" t="s">
        <v>70</v>
      </c>
      <c r="C27" s="18">
        <f>C28</f>
        <v>6100</v>
      </c>
      <c r="D27" s="29">
        <f>D28</f>
        <v>6673.9</v>
      </c>
      <c r="E27" s="19">
        <f t="shared" si="0"/>
        <v>109.4</v>
      </c>
    </row>
    <row r="28" spans="1:5" s="5" customFormat="1" ht="33" customHeight="1">
      <c r="A28" s="50" t="s">
        <v>116</v>
      </c>
      <c r="B28" s="38" t="s">
        <v>135</v>
      </c>
      <c r="C28" s="20">
        <v>6100</v>
      </c>
      <c r="D28" s="21">
        <v>6673.9</v>
      </c>
      <c r="E28" s="22">
        <f t="shared" si="0"/>
        <v>109.4</v>
      </c>
    </row>
    <row r="29" spans="1:5" s="27" customFormat="1" ht="21.75" customHeight="1">
      <c r="A29" s="49" t="s">
        <v>106</v>
      </c>
      <c r="B29" s="28" t="s">
        <v>4</v>
      </c>
      <c r="C29" s="18">
        <f>C30+C31</f>
        <v>3781</v>
      </c>
      <c r="D29" s="18">
        <f>D30+D31</f>
        <v>3943.1000000000004</v>
      </c>
      <c r="E29" s="19">
        <f t="shared" si="0"/>
        <v>104.3</v>
      </c>
    </row>
    <row r="30" spans="1:5" s="6" customFormat="1" ht="47.25">
      <c r="A30" s="50" t="s">
        <v>107</v>
      </c>
      <c r="B30" s="9" t="s">
        <v>8</v>
      </c>
      <c r="C30" s="20">
        <v>52</v>
      </c>
      <c r="D30" s="21">
        <v>51.6</v>
      </c>
      <c r="E30" s="24">
        <f t="shared" si="0"/>
        <v>99.2</v>
      </c>
    </row>
    <row r="31" spans="1:5" s="26" customFormat="1" ht="35.25" customHeight="1">
      <c r="A31" s="49" t="s">
        <v>117</v>
      </c>
      <c r="B31" s="16" t="s">
        <v>5</v>
      </c>
      <c r="C31" s="18">
        <f>C32</f>
        <v>3729</v>
      </c>
      <c r="D31" s="18">
        <f>D32</f>
        <v>3891.5000000000005</v>
      </c>
      <c r="E31" s="19">
        <f t="shared" si="0"/>
        <v>104.4</v>
      </c>
    </row>
    <row r="32" spans="1:5" s="17" customFormat="1" ht="47.25">
      <c r="A32" s="49" t="s">
        <v>118</v>
      </c>
      <c r="B32" s="28" t="s">
        <v>120</v>
      </c>
      <c r="C32" s="18">
        <f>C33+C34+C35+C36+C37+C38</f>
        <v>3729</v>
      </c>
      <c r="D32" s="18">
        <f>D33+D34+D35+D36+D37+D38</f>
        <v>3891.5000000000005</v>
      </c>
      <c r="E32" s="19">
        <f t="shared" si="0"/>
        <v>104.4</v>
      </c>
    </row>
    <row r="33" spans="1:5" s="6" customFormat="1" ht="51.75" customHeight="1">
      <c r="A33" s="50" t="s">
        <v>108</v>
      </c>
      <c r="B33" s="15" t="s">
        <v>47</v>
      </c>
      <c r="C33" s="20">
        <v>2200</v>
      </c>
      <c r="D33" s="21">
        <v>2365.3</v>
      </c>
      <c r="E33" s="22">
        <f t="shared" si="0"/>
        <v>107.5</v>
      </c>
    </row>
    <row r="34" spans="1:5" s="6" customFormat="1" ht="51.75" customHeight="1">
      <c r="A34" s="50" t="s">
        <v>119</v>
      </c>
      <c r="B34" s="15" t="s">
        <v>47</v>
      </c>
      <c r="C34" s="20">
        <v>20</v>
      </c>
      <c r="D34" s="21">
        <v>20</v>
      </c>
      <c r="E34" s="22">
        <f t="shared" si="0"/>
        <v>100</v>
      </c>
    </row>
    <row r="35" spans="1:5" s="6" customFormat="1" ht="51.75" customHeight="1">
      <c r="A35" s="50" t="s">
        <v>205</v>
      </c>
      <c r="B35" s="15" t="s">
        <v>47</v>
      </c>
      <c r="C35" s="20">
        <v>20</v>
      </c>
      <c r="D35" s="21">
        <v>40</v>
      </c>
      <c r="E35" s="22">
        <f t="shared" si="0"/>
        <v>200</v>
      </c>
    </row>
    <row r="36" spans="1:5" s="6" customFormat="1" ht="51.75" customHeight="1">
      <c r="A36" s="50" t="s">
        <v>136</v>
      </c>
      <c r="B36" s="15" t="s">
        <v>47</v>
      </c>
      <c r="C36" s="20">
        <v>1380</v>
      </c>
      <c r="D36" s="21">
        <v>1356</v>
      </c>
      <c r="E36" s="22">
        <f t="shared" si="0"/>
        <v>98.3</v>
      </c>
    </row>
    <row r="37" spans="1:5" s="6" customFormat="1" ht="51.75" customHeight="1">
      <c r="A37" s="50" t="s">
        <v>109</v>
      </c>
      <c r="B37" s="15" t="s">
        <v>47</v>
      </c>
      <c r="C37" s="20">
        <v>29</v>
      </c>
      <c r="D37" s="21">
        <v>27.3</v>
      </c>
      <c r="E37" s="22">
        <f t="shared" si="0"/>
        <v>94.1</v>
      </c>
    </row>
    <row r="38" spans="1:5" s="6" customFormat="1" ht="54" customHeight="1">
      <c r="A38" s="50" t="s">
        <v>110</v>
      </c>
      <c r="B38" s="15" t="s">
        <v>48</v>
      </c>
      <c r="C38" s="20">
        <v>80</v>
      </c>
      <c r="D38" s="21">
        <v>82.9</v>
      </c>
      <c r="E38" s="22">
        <f>ROUND(D38/C38*100,1)</f>
        <v>103.6</v>
      </c>
    </row>
    <row r="39" spans="1:5" s="5" customFormat="1" ht="22.5" customHeight="1">
      <c r="A39" s="183" t="s">
        <v>208</v>
      </c>
      <c r="B39" s="181" t="s">
        <v>240</v>
      </c>
      <c r="C39" s="182">
        <f>C40</f>
        <v>7.2</v>
      </c>
      <c r="D39" s="29">
        <f>D40</f>
        <v>7.2</v>
      </c>
      <c r="E39" s="19">
        <f>ROUND(D39/C39*100,1)</f>
        <v>100</v>
      </c>
    </row>
    <row r="40" spans="1:5" s="6" customFormat="1" ht="22.5" customHeight="1">
      <c r="A40" s="175" t="s">
        <v>209</v>
      </c>
      <c r="B40" s="176" t="s">
        <v>206</v>
      </c>
      <c r="C40" s="177">
        <f>C41</f>
        <v>7.2</v>
      </c>
      <c r="D40" s="29">
        <f>D41</f>
        <v>7.2</v>
      </c>
      <c r="E40" s="19">
        <f>ROUND(D40/C40*100,1)</f>
        <v>100</v>
      </c>
    </row>
    <row r="41" spans="1:5" s="6" customFormat="1" ht="38.25" customHeight="1">
      <c r="A41" s="178" t="s">
        <v>210</v>
      </c>
      <c r="B41" s="179" t="s">
        <v>207</v>
      </c>
      <c r="C41" s="180">
        <v>7.2</v>
      </c>
      <c r="D41" s="21">
        <v>7.2</v>
      </c>
      <c r="E41" s="22">
        <f>ROUND(D41/C41*100,1)</f>
        <v>100</v>
      </c>
    </row>
    <row r="42" spans="1:5" s="6" customFormat="1" ht="20.25" customHeight="1">
      <c r="A42" s="51" t="s">
        <v>111</v>
      </c>
      <c r="B42" s="73" t="s">
        <v>7</v>
      </c>
      <c r="C42" s="18">
        <f>C43</f>
        <v>24144.5</v>
      </c>
      <c r="D42" s="18">
        <f>D43</f>
        <v>23980.5</v>
      </c>
      <c r="E42" s="19">
        <f t="shared" si="0"/>
        <v>99.3</v>
      </c>
    </row>
    <row r="43" spans="1:5" s="27" customFormat="1" ht="32.25" customHeight="1">
      <c r="A43" s="49" t="s">
        <v>112</v>
      </c>
      <c r="B43" s="16" t="s">
        <v>6</v>
      </c>
      <c r="C43" s="18">
        <f>C47+C44</f>
        <v>24144.5</v>
      </c>
      <c r="D43" s="18">
        <f>D47+D44</f>
        <v>23980.5</v>
      </c>
      <c r="E43" s="19">
        <f t="shared" si="0"/>
        <v>99.3</v>
      </c>
    </row>
    <row r="44" spans="1:5" s="27" customFormat="1" ht="24" customHeight="1">
      <c r="A44" s="49" t="s">
        <v>213</v>
      </c>
      <c r="B44" s="39" t="s">
        <v>211</v>
      </c>
      <c r="C44" s="18">
        <f>C45</f>
        <v>650.6</v>
      </c>
      <c r="D44" s="18">
        <f>D45</f>
        <v>650.6</v>
      </c>
      <c r="E44" s="19">
        <f t="shared" si="0"/>
        <v>100</v>
      </c>
    </row>
    <row r="45" spans="1:5" s="27" customFormat="1" ht="23.25" customHeight="1">
      <c r="A45" s="49" t="s">
        <v>223</v>
      </c>
      <c r="B45" s="39" t="s">
        <v>212</v>
      </c>
      <c r="C45" s="18">
        <f>C46</f>
        <v>650.6</v>
      </c>
      <c r="D45" s="18">
        <f>D46</f>
        <v>650.6</v>
      </c>
      <c r="E45" s="19">
        <f t="shared" si="0"/>
        <v>100</v>
      </c>
    </row>
    <row r="46" spans="1:5" s="27" customFormat="1" ht="32.25" customHeight="1">
      <c r="A46" s="50" t="s">
        <v>224</v>
      </c>
      <c r="B46" s="9" t="s">
        <v>225</v>
      </c>
      <c r="C46" s="20">
        <v>650.6</v>
      </c>
      <c r="D46" s="20">
        <v>650.6</v>
      </c>
      <c r="E46" s="22">
        <f t="shared" si="0"/>
        <v>100</v>
      </c>
    </row>
    <row r="47" spans="1:5" s="26" customFormat="1" ht="23.25" customHeight="1">
      <c r="A47" s="51" t="s">
        <v>214</v>
      </c>
      <c r="B47" s="39" t="s">
        <v>184</v>
      </c>
      <c r="C47" s="18">
        <f>C49+C53</f>
        <v>23493.9</v>
      </c>
      <c r="D47" s="18">
        <f>D49+D53</f>
        <v>23329.9</v>
      </c>
      <c r="E47" s="19">
        <f t="shared" si="0"/>
        <v>99.3</v>
      </c>
    </row>
    <row r="48" spans="1:5" s="17" customFormat="1" ht="34.5" customHeight="1">
      <c r="A48" s="49" t="s">
        <v>215</v>
      </c>
      <c r="B48" s="53" t="s">
        <v>133</v>
      </c>
      <c r="C48" s="18">
        <f>C49</f>
        <v>4275.7</v>
      </c>
      <c r="D48" s="18">
        <f>D49</f>
        <v>4270.7</v>
      </c>
      <c r="E48" s="19">
        <f t="shared" si="0"/>
        <v>99.9</v>
      </c>
    </row>
    <row r="49" spans="1:5" s="26" customFormat="1" ht="60.75" customHeight="1">
      <c r="A49" s="51" t="s">
        <v>216</v>
      </c>
      <c r="B49" s="39" t="s">
        <v>134</v>
      </c>
      <c r="C49" s="18">
        <f>C50+C51</f>
        <v>4275.7</v>
      </c>
      <c r="D49" s="18">
        <f>D50+D51</f>
        <v>4270.7</v>
      </c>
      <c r="E49" s="19">
        <f t="shared" si="0"/>
        <v>99.9</v>
      </c>
    </row>
    <row r="50" spans="1:5" s="6" customFormat="1" ht="63" customHeight="1">
      <c r="A50" s="52" t="s">
        <v>217</v>
      </c>
      <c r="B50" s="9" t="s">
        <v>41</v>
      </c>
      <c r="C50" s="20">
        <v>4268.5</v>
      </c>
      <c r="D50" s="25">
        <v>4263.5</v>
      </c>
      <c r="E50" s="22">
        <f t="shared" si="0"/>
        <v>99.9</v>
      </c>
    </row>
    <row r="51" spans="1:5" s="6" customFormat="1" ht="77.25" customHeight="1">
      <c r="A51" s="52" t="s">
        <v>218</v>
      </c>
      <c r="B51" s="9" t="s">
        <v>188</v>
      </c>
      <c r="C51" s="20">
        <v>7.2</v>
      </c>
      <c r="D51" s="21">
        <v>7.2</v>
      </c>
      <c r="E51" s="24">
        <f t="shared" si="0"/>
        <v>100</v>
      </c>
    </row>
    <row r="52" spans="1:5" s="6" customFormat="1" ht="46.5" customHeight="1">
      <c r="A52" s="51" t="s">
        <v>219</v>
      </c>
      <c r="B52" s="39" t="s">
        <v>185</v>
      </c>
      <c r="C52" s="18">
        <f>C53</f>
        <v>19218.2</v>
      </c>
      <c r="D52" s="29">
        <f>D53</f>
        <v>19059.2</v>
      </c>
      <c r="E52" s="19">
        <f t="shared" si="0"/>
        <v>99.2</v>
      </c>
    </row>
    <row r="53" spans="1:5" s="26" customFormat="1" ht="61.5" customHeight="1">
      <c r="A53" s="51" t="s">
        <v>220</v>
      </c>
      <c r="B53" s="39" t="s">
        <v>121</v>
      </c>
      <c r="C53" s="18">
        <f>C54+C55</f>
        <v>19218.2</v>
      </c>
      <c r="D53" s="18">
        <f>D54+D55</f>
        <v>19059.2</v>
      </c>
      <c r="E53" s="19">
        <f t="shared" si="0"/>
        <v>99.2</v>
      </c>
    </row>
    <row r="54" spans="1:5" s="6" customFormat="1" ht="34.5" customHeight="1">
      <c r="A54" s="52" t="s">
        <v>221</v>
      </c>
      <c r="B54" s="9" t="s">
        <v>42</v>
      </c>
      <c r="C54" s="20">
        <v>12666.4</v>
      </c>
      <c r="D54" s="25">
        <v>12641.5</v>
      </c>
      <c r="E54" s="22">
        <f t="shared" si="0"/>
        <v>99.8</v>
      </c>
    </row>
    <row r="55" spans="1:5" s="6" customFormat="1" ht="31.5">
      <c r="A55" s="184" t="s">
        <v>222</v>
      </c>
      <c r="B55" s="185" t="s">
        <v>46</v>
      </c>
      <c r="C55" s="186">
        <v>6551.8</v>
      </c>
      <c r="D55" s="187">
        <v>6417.7</v>
      </c>
      <c r="E55" s="188">
        <f t="shared" si="0"/>
        <v>98</v>
      </c>
    </row>
    <row r="57" ht="12.75">
      <c r="B57" s="4"/>
    </row>
    <row r="58" ht="12.75">
      <c r="C58" s="173"/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85" zoomScaleNormal="85" zoomScalePageLayoutView="0" workbookViewId="0" topLeftCell="A43">
      <selection activeCell="I49" sqref="I49"/>
    </sheetView>
  </sheetViews>
  <sheetFormatPr defaultColWidth="9.140625" defaultRowHeight="12.75"/>
  <cols>
    <col min="1" max="1" width="85.421875" style="0" customWidth="1"/>
    <col min="2" max="2" width="11.8515625" style="0" customWidth="1"/>
    <col min="3" max="3" width="14.140625" style="0" customWidth="1"/>
    <col min="4" max="4" width="11.28125" style="0" customWidth="1"/>
    <col min="5" max="5" width="14.8515625" style="0" customWidth="1"/>
    <col min="6" max="6" width="13.140625" style="0" customWidth="1"/>
    <col min="7" max="7" width="13.8515625" style="0" customWidth="1"/>
    <col min="9" max="9" width="9.8515625" style="0" bestFit="1" customWidth="1"/>
  </cols>
  <sheetData>
    <row r="1" spans="1:7" ht="15.75">
      <c r="A1" s="17" t="s">
        <v>31</v>
      </c>
      <c r="B1" s="1"/>
      <c r="C1" s="1"/>
      <c r="D1" s="1"/>
      <c r="E1" s="1"/>
      <c r="F1" s="1"/>
      <c r="G1" s="1"/>
    </row>
    <row r="2" spans="1:7" ht="15.75">
      <c r="A2" s="36"/>
      <c r="B2" s="1"/>
      <c r="C2" s="1"/>
      <c r="D2" s="1"/>
      <c r="E2" s="74"/>
      <c r="F2" s="1"/>
      <c r="G2" s="1"/>
    </row>
    <row r="3" spans="1:7" ht="12.75" customHeight="1">
      <c r="A3" s="189" t="s">
        <v>19</v>
      </c>
      <c r="B3" s="191" t="s">
        <v>20</v>
      </c>
      <c r="C3" s="191" t="s">
        <v>21</v>
      </c>
      <c r="D3" s="191" t="s">
        <v>22</v>
      </c>
      <c r="E3" s="195" t="s">
        <v>54</v>
      </c>
      <c r="F3" s="191" t="s">
        <v>16</v>
      </c>
      <c r="G3" s="193" t="s">
        <v>17</v>
      </c>
    </row>
    <row r="4" spans="1:7" ht="24" customHeight="1">
      <c r="A4" s="190"/>
      <c r="B4" s="192"/>
      <c r="C4" s="192"/>
      <c r="D4" s="192"/>
      <c r="E4" s="196"/>
      <c r="F4" s="197"/>
      <c r="G4" s="194"/>
    </row>
    <row r="5" spans="1:7" ht="27" customHeight="1">
      <c r="A5" s="75" t="s">
        <v>92</v>
      </c>
      <c r="B5" s="76"/>
      <c r="C5" s="76"/>
      <c r="D5" s="76"/>
      <c r="E5" s="46">
        <f>E7+E59+E63+E70+E92+E107+E116+E128+E132</f>
        <v>141627.40000000002</v>
      </c>
      <c r="F5" s="46">
        <f>F7+F59+F63+F70+F92+F107+F116+F128+F132</f>
        <v>140880.49999999997</v>
      </c>
      <c r="G5" s="47">
        <f aca="true" t="shared" si="0" ref="G5:G135">ROUND(F5/E5*100,1)</f>
        <v>99.5</v>
      </c>
    </row>
    <row r="6" spans="1:7" ht="15" customHeight="1">
      <c r="A6" s="77" t="s">
        <v>93</v>
      </c>
      <c r="B6" s="78"/>
      <c r="C6" s="78"/>
      <c r="D6" s="78"/>
      <c r="E6" s="78"/>
      <c r="F6" s="70"/>
      <c r="G6" s="79"/>
    </row>
    <row r="7" spans="1:7" s="12" customFormat="1" ht="15.75">
      <c r="A7" s="44" t="s">
        <v>58</v>
      </c>
      <c r="B7" s="80">
        <v>100</v>
      </c>
      <c r="C7" s="81"/>
      <c r="D7" s="81"/>
      <c r="E7" s="82">
        <f>E8+E11+E22+E38+E40+E34</f>
        <v>42958.200000000004</v>
      </c>
      <c r="F7" s="82">
        <f>F8+F11+F22+F38+F40+F34</f>
        <v>42579.100000000006</v>
      </c>
      <c r="G7" s="79">
        <f t="shared" si="0"/>
        <v>99.1</v>
      </c>
    </row>
    <row r="8" spans="1:7" s="12" customFormat="1" ht="31.5">
      <c r="A8" s="45" t="s">
        <v>55</v>
      </c>
      <c r="B8" s="83">
        <v>102</v>
      </c>
      <c r="C8" s="81"/>
      <c r="D8" s="81"/>
      <c r="E8" s="82">
        <f>E9</f>
        <v>1275.7</v>
      </c>
      <c r="F8" s="82">
        <f>F9</f>
        <v>1274.4</v>
      </c>
      <c r="G8" s="79">
        <f t="shared" si="0"/>
        <v>99.9</v>
      </c>
    </row>
    <row r="9" spans="1:7" s="36" customFormat="1" ht="15.75">
      <c r="A9" s="84" t="s">
        <v>74</v>
      </c>
      <c r="B9" s="83">
        <v>102</v>
      </c>
      <c r="C9" s="81" t="s">
        <v>122</v>
      </c>
      <c r="D9" s="81" t="s">
        <v>10</v>
      </c>
      <c r="E9" s="82">
        <f>E10</f>
        <v>1275.7</v>
      </c>
      <c r="F9" s="82">
        <f>F10</f>
        <v>1274.4</v>
      </c>
      <c r="G9" s="79">
        <f t="shared" si="0"/>
        <v>99.9</v>
      </c>
    </row>
    <row r="10" spans="1:7" s="1" customFormat="1" ht="47.25">
      <c r="A10" s="85" t="s">
        <v>75</v>
      </c>
      <c r="B10" s="86">
        <v>102</v>
      </c>
      <c r="C10" s="87" t="s">
        <v>122</v>
      </c>
      <c r="D10" s="87" t="s">
        <v>73</v>
      </c>
      <c r="E10" s="88">
        <v>1275.7</v>
      </c>
      <c r="F10" s="88">
        <v>1274.4</v>
      </c>
      <c r="G10" s="89">
        <f>ROUND(F10/E10*100,1)</f>
        <v>99.9</v>
      </c>
    </row>
    <row r="11" spans="1:7" s="2" customFormat="1" ht="47.25">
      <c r="A11" s="45" t="s">
        <v>59</v>
      </c>
      <c r="B11" s="83">
        <v>103</v>
      </c>
      <c r="C11" s="81"/>
      <c r="D11" s="81"/>
      <c r="E11" s="82">
        <f>E12+E14+E16+E20</f>
        <v>4345</v>
      </c>
      <c r="F11" s="82">
        <f>F12+F14+F16+F20</f>
        <v>4225.8</v>
      </c>
      <c r="G11" s="79">
        <f t="shared" si="0"/>
        <v>97.3</v>
      </c>
    </row>
    <row r="12" spans="1:7" s="36" customFormat="1" ht="28.5" customHeight="1">
      <c r="A12" s="84" t="s">
        <v>189</v>
      </c>
      <c r="B12" s="83">
        <v>103</v>
      </c>
      <c r="C12" s="81" t="s">
        <v>123</v>
      </c>
      <c r="D12" s="81" t="s">
        <v>10</v>
      </c>
      <c r="E12" s="82">
        <f>E13</f>
        <v>2363.8</v>
      </c>
      <c r="F12" s="82">
        <f>F13</f>
        <v>2346.8</v>
      </c>
      <c r="G12" s="79">
        <f t="shared" si="0"/>
        <v>99.3</v>
      </c>
    </row>
    <row r="13" spans="1:7" s="1" customFormat="1" ht="47.25">
      <c r="A13" s="85" t="s">
        <v>75</v>
      </c>
      <c r="B13" s="86">
        <v>103</v>
      </c>
      <c r="C13" s="87" t="s">
        <v>123</v>
      </c>
      <c r="D13" s="87" t="s">
        <v>73</v>
      </c>
      <c r="E13" s="88">
        <v>2363.8</v>
      </c>
      <c r="F13" s="88">
        <v>2346.8</v>
      </c>
      <c r="G13" s="89">
        <f t="shared" si="0"/>
        <v>99.3</v>
      </c>
    </row>
    <row r="14" spans="1:7" s="36" customFormat="1" ht="31.5">
      <c r="A14" s="84" t="s">
        <v>190</v>
      </c>
      <c r="B14" s="83">
        <v>103</v>
      </c>
      <c r="C14" s="81" t="s">
        <v>124</v>
      </c>
      <c r="D14" s="81" t="s">
        <v>10</v>
      </c>
      <c r="E14" s="82">
        <f>E15</f>
        <v>276.5</v>
      </c>
      <c r="F14" s="82">
        <f>F15</f>
        <v>272.9</v>
      </c>
      <c r="G14" s="79">
        <f t="shared" si="0"/>
        <v>98.7</v>
      </c>
    </row>
    <row r="15" spans="1:7" s="1" customFormat="1" ht="47.25">
      <c r="A15" s="90" t="s">
        <v>75</v>
      </c>
      <c r="B15" s="86">
        <v>103</v>
      </c>
      <c r="C15" s="87" t="s">
        <v>124</v>
      </c>
      <c r="D15" s="87" t="s">
        <v>73</v>
      </c>
      <c r="E15" s="88">
        <v>276.5</v>
      </c>
      <c r="F15" s="88">
        <v>272.9</v>
      </c>
      <c r="G15" s="89">
        <f t="shared" si="0"/>
        <v>98.7</v>
      </c>
    </row>
    <row r="16" spans="1:7" s="36" customFormat="1" ht="31.5">
      <c r="A16" s="84" t="s">
        <v>191</v>
      </c>
      <c r="B16" s="83">
        <v>103</v>
      </c>
      <c r="C16" s="81" t="s">
        <v>125</v>
      </c>
      <c r="D16" s="81" t="s">
        <v>10</v>
      </c>
      <c r="E16" s="82">
        <f>E17+E18+E19</f>
        <v>1620.6999999999998</v>
      </c>
      <c r="F16" s="82">
        <f>F17+F18+F19</f>
        <v>1522.1</v>
      </c>
      <c r="G16" s="79">
        <f t="shared" si="0"/>
        <v>93.9</v>
      </c>
    </row>
    <row r="17" spans="1:7" s="1" customFormat="1" ht="47.25">
      <c r="A17" s="85" t="s">
        <v>75</v>
      </c>
      <c r="B17" s="86">
        <v>103</v>
      </c>
      <c r="C17" s="87" t="s">
        <v>125</v>
      </c>
      <c r="D17" s="87" t="s">
        <v>73</v>
      </c>
      <c r="E17" s="88">
        <v>1217.6</v>
      </c>
      <c r="F17" s="88">
        <v>1138.5</v>
      </c>
      <c r="G17" s="89">
        <f t="shared" si="0"/>
        <v>93.5</v>
      </c>
    </row>
    <row r="18" spans="1:7" s="1" customFormat="1" ht="27.75" customHeight="1">
      <c r="A18" s="85" t="s">
        <v>76</v>
      </c>
      <c r="B18" s="86">
        <v>103</v>
      </c>
      <c r="C18" s="87" t="s">
        <v>125</v>
      </c>
      <c r="D18" s="87" t="s">
        <v>72</v>
      </c>
      <c r="E18" s="88">
        <v>403</v>
      </c>
      <c r="F18" s="88">
        <v>383.5</v>
      </c>
      <c r="G18" s="89">
        <f t="shared" si="0"/>
        <v>95.2</v>
      </c>
    </row>
    <row r="19" spans="1:7" s="1" customFormat="1" ht="15.75">
      <c r="A19" s="85" t="s">
        <v>71</v>
      </c>
      <c r="B19" s="86">
        <v>103</v>
      </c>
      <c r="C19" s="87" t="s">
        <v>125</v>
      </c>
      <c r="D19" s="87" t="s">
        <v>129</v>
      </c>
      <c r="E19" s="88">
        <v>0.1</v>
      </c>
      <c r="F19" s="88">
        <v>0.1</v>
      </c>
      <c r="G19" s="89">
        <f>ROUND(F19/E19*100,1)</f>
        <v>100</v>
      </c>
    </row>
    <row r="20" spans="1:7" s="1" customFormat="1" ht="31.5">
      <c r="A20" s="84" t="s">
        <v>87</v>
      </c>
      <c r="B20" s="83">
        <v>103</v>
      </c>
      <c r="C20" s="81" t="s">
        <v>128</v>
      </c>
      <c r="D20" s="91" t="s">
        <v>10</v>
      </c>
      <c r="E20" s="82">
        <f>E21</f>
        <v>84</v>
      </c>
      <c r="F20" s="82">
        <f>F21</f>
        <v>84</v>
      </c>
      <c r="G20" s="89">
        <f>G21</f>
        <v>100</v>
      </c>
    </row>
    <row r="21" spans="1:7" s="1" customFormat="1" ht="15.75">
      <c r="A21" s="85" t="s">
        <v>71</v>
      </c>
      <c r="B21" s="86">
        <v>103</v>
      </c>
      <c r="C21" s="87" t="s">
        <v>128</v>
      </c>
      <c r="D21" s="92" t="s">
        <v>129</v>
      </c>
      <c r="E21" s="88">
        <v>84</v>
      </c>
      <c r="F21" s="88">
        <v>84</v>
      </c>
      <c r="G21" s="89">
        <f t="shared" si="0"/>
        <v>100</v>
      </c>
    </row>
    <row r="22" spans="1:9" s="11" customFormat="1" ht="47.25">
      <c r="A22" s="45" t="s">
        <v>130</v>
      </c>
      <c r="B22" s="81" t="s">
        <v>49</v>
      </c>
      <c r="C22" s="81"/>
      <c r="D22" s="82"/>
      <c r="E22" s="93">
        <f>E23+E25+E29+E32</f>
        <v>29392.100000000002</v>
      </c>
      <c r="F22" s="93">
        <f>F23+F25+F29+F32</f>
        <v>29164.4</v>
      </c>
      <c r="G22" s="79">
        <f t="shared" si="0"/>
        <v>99.2</v>
      </c>
      <c r="I22" s="33"/>
    </row>
    <row r="23" spans="1:9" s="36" customFormat="1" ht="33" customHeight="1">
      <c r="A23" s="84" t="s">
        <v>131</v>
      </c>
      <c r="B23" s="81" t="s">
        <v>49</v>
      </c>
      <c r="C23" s="81" t="s">
        <v>126</v>
      </c>
      <c r="D23" s="91" t="s">
        <v>10</v>
      </c>
      <c r="E23" s="82">
        <f>E24</f>
        <v>1158.7</v>
      </c>
      <c r="F23" s="82">
        <f>F24</f>
        <v>1154.9</v>
      </c>
      <c r="G23" s="79">
        <f t="shared" si="0"/>
        <v>99.7</v>
      </c>
      <c r="I23" s="37"/>
    </row>
    <row r="24" spans="1:7" s="1" customFormat="1" ht="47.25">
      <c r="A24" s="90" t="s">
        <v>75</v>
      </c>
      <c r="B24" s="87" t="s">
        <v>49</v>
      </c>
      <c r="C24" s="87" t="s">
        <v>126</v>
      </c>
      <c r="D24" s="94">
        <v>100</v>
      </c>
      <c r="E24" s="88">
        <v>1158.7</v>
      </c>
      <c r="F24" s="88">
        <v>1154.9</v>
      </c>
      <c r="G24" s="135">
        <f t="shared" si="0"/>
        <v>99.7</v>
      </c>
    </row>
    <row r="25" spans="1:7" s="36" customFormat="1" ht="43.5" customHeight="1">
      <c r="A25" s="84" t="s">
        <v>77</v>
      </c>
      <c r="B25" s="81" t="s">
        <v>49</v>
      </c>
      <c r="C25" s="81" t="s">
        <v>127</v>
      </c>
      <c r="D25" s="91" t="s">
        <v>10</v>
      </c>
      <c r="E25" s="82">
        <f>E26+E27+E28</f>
        <v>23913.7</v>
      </c>
      <c r="F25" s="82">
        <f>F26+F27+F28</f>
        <v>23697.5</v>
      </c>
      <c r="G25" s="118">
        <f t="shared" si="0"/>
        <v>99.1</v>
      </c>
    </row>
    <row r="26" spans="1:7" s="1" customFormat="1" ht="47.25">
      <c r="A26" s="85" t="s">
        <v>75</v>
      </c>
      <c r="B26" s="87" t="s">
        <v>49</v>
      </c>
      <c r="C26" s="87" t="s">
        <v>127</v>
      </c>
      <c r="D26" s="94">
        <v>100</v>
      </c>
      <c r="E26" s="88">
        <v>21039.3</v>
      </c>
      <c r="F26" s="88">
        <v>21034.2</v>
      </c>
      <c r="G26" s="89">
        <f t="shared" si="0"/>
        <v>100</v>
      </c>
    </row>
    <row r="27" spans="1:7" s="1" customFormat="1" ht="31.5">
      <c r="A27" s="85" t="s">
        <v>76</v>
      </c>
      <c r="B27" s="87" t="s">
        <v>49</v>
      </c>
      <c r="C27" s="87" t="s">
        <v>127</v>
      </c>
      <c r="D27" s="94">
        <v>200</v>
      </c>
      <c r="E27" s="88">
        <v>2847</v>
      </c>
      <c r="F27" s="88">
        <v>2636.6</v>
      </c>
      <c r="G27" s="89">
        <f t="shared" si="0"/>
        <v>92.6</v>
      </c>
    </row>
    <row r="28" spans="1:9" s="1" customFormat="1" ht="15.75">
      <c r="A28" s="85" t="s">
        <v>71</v>
      </c>
      <c r="B28" s="87" t="s">
        <v>49</v>
      </c>
      <c r="C28" s="87" t="s">
        <v>127</v>
      </c>
      <c r="D28" s="94">
        <v>800</v>
      </c>
      <c r="E28" s="88">
        <v>27.4</v>
      </c>
      <c r="F28" s="88">
        <v>26.7</v>
      </c>
      <c r="G28" s="89">
        <f t="shared" si="0"/>
        <v>97.4</v>
      </c>
      <c r="I28" s="30"/>
    </row>
    <row r="29" spans="1:9" s="1" customFormat="1" ht="47.25">
      <c r="A29" s="84" t="s">
        <v>85</v>
      </c>
      <c r="B29" s="95">
        <v>104</v>
      </c>
      <c r="C29" s="96" t="s">
        <v>147</v>
      </c>
      <c r="D29" s="97" t="s">
        <v>10</v>
      </c>
      <c r="E29" s="98">
        <f>E30+E31</f>
        <v>4268.5</v>
      </c>
      <c r="F29" s="99">
        <f>F30+F31</f>
        <v>4263.5</v>
      </c>
      <c r="G29" s="79">
        <f aca="true" t="shared" si="1" ref="G29:G36">ROUND(F29/E29*100,1)</f>
        <v>99.9</v>
      </c>
      <c r="I29" s="30"/>
    </row>
    <row r="30" spans="1:9" s="1" customFormat="1" ht="47.25">
      <c r="A30" s="85" t="s">
        <v>75</v>
      </c>
      <c r="B30" s="100">
        <v>104</v>
      </c>
      <c r="C30" s="101" t="s">
        <v>147</v>
      </c>
      <c r="D30" s="102">
        <v>100</v>
      </c>
      <c r="E30" s="103">
        <v>3939.5</v>
      </c>
      <c r="F30" s="104">
        <v>3938.1</v>
      </c>
      <c r="G30" s="89">
        <f t="shared" si="1"/>
        <v>100</v>
      </c>
      <c r="I30" s="30"/>
    </row>
    <row r="31" spans="1:9" s="1" customFormat="1" ht="31.5">
      <c r="A31" s="85" t="s">
        <v>76</v>
      </c>
      <c r="B31" s="100">
        <v>104</v>
      </c>
      <c r="C31" s="101" t="s">
        <v>147</v>
      </c>
      <c r="D31" s="102">
        <v>200</v>
      </c>
      <c r="E31" s="103">
        <v>329</v>
      </c>
      <c r="F31" s="104">
        <v>325.4</v>
      </c>
      <c r="G31" s="89">
        <f t="shared" si="1"/>
        <v>98.9</v>
      </c>
      <c r="I31" s="30"/>
    </row>
    <row r="32" spans="1:9" s="1" customFormat="1" ht="47.25">
      <c r="A32" s="84" t="s">
        <v>145</v>
      </c>
      <c r="B32" s="95">
        <v>104</v>
      </c>
      <c r="C32" s="96" t="s">
        <v>148</v>
      </c>
      <c r="D32" s="97" t="s">
        <v>10</v>
      </c>
      <c r="E32" s="98">
        <f>E33</f>
        <v>51.2</v>
      </c>
      <c r="F32" s="99">
        <f>F33+F38</f>
        <v>48.5</v>
      </c>
      <c r="G32" s="79">
        <f t="shared" si="1"/>
        <v>94.7</v>
      </c>
      <c r="I32" s="30"/>
    </row>
    <row r="33" spans="1:9" s="1" customFormat="1" ht="47.25">
      <c r="A33" s="85" t="s">
        <v>75</v>
      </c>
      <c r="B33" s="105">
        <v>104</v>
      </c>
      <c r="C33" s="101" t="s">
        <v>148</v>
      </c>
      <c r="D33" s="102">
        <v>100</v>
      </c>
      <c r="E33" s="103">
        <v>51.2</v>
      </c>
      <c r="F33" s="104">
        <v>48.5</v>
      </c>
      <c r="G33" s="89">
        <f t="shared" si="1"/>
        <v>94.7</v>
      </c>
      <c r="I33" s="30"/>
    </row>
    <row r="34" spans="1:9" s="1" customFormat="1" ht="15.75">
      <c r="A34" s="157" t="s">
        <v>236</v>
      </c>
      <c r="B34" s="83">
        <v>107</v>
      </c>
      <c r="C34" s="96"/>
      <c r="D34" s="132"/>
      <c r="E34" s="98">
        <f>E35</f>
        <v>7188</v>
      </c>
      <c r="F34" s="98">
        <f>F35</f>
        <v>7188</v>
      </c>
      <c r="G34" s="79">
        <f t="shared" si="1"/>
        <v>100</v>
      </c>
      <c r="I34" s="30"/>
    </row>
    <row r="35" spans="1:9" s="1" customFormat="1" ht="31.5">
      <c r="A35" s="157" t="s">
        <v>237</v>
      </c>
      <c r="B35" s="106">
        <v>107</v>
      </c>
      <c r="C35" s="107" t="s">
        <v>238</v>
      </c>
      <c r="D35" s="91" t="s">
        <v>10</v>
      </c>
      <c r="E35" s="93">
        <f>E36</f>
        <v>7188</v>
      </c>
      <c r="F35" s="93">
        <f>F36</f>
        <v>7188</v>
      </c>
      <c r="G35" s="79">
        <f t="shared" si="1"/>
        <v>100</v>
      </c>
      <c r="I35" s="30"/>
    </row>
    <row r="36" spans="1:9" s="1" customFormat="1" ht="15.75">
      <c r="A36" s="85" t="s">
        <v>71</v>
      </c>
      <c r="B36" s="108">
        <v>107</v>
      </c>
      <c r="C36" s="109" t="s">
        <v>238</v>
      </c>
      <c r="D36" s="94">
        <v>800</v>
      </c>
      <c r="E36" s="110">
        <v>7188</v>
      </c>
      <c r="F36" s="110">
        <v>7188</v>
      </c>
      <c r="G36" s="89">
        <f t="shared" si="1"/>
        <v>100</v>
      </c>
      <c r="I36" s="30"/>
    </row>
    <row r="37" spans="1:9" s="1" customFormat="1" ht="15.75">
      <c r="A37" s="157" t="s">
        <v>141</v>
      </c>
      <c r="B37" s="83">
        <v>111</v>
      </c>
      <c r="C37" s="96"/>
      <c r="D37" s="132"/>
      <c r="E37" s="98"/>
      <c r="F37" s="99"/>
      <c r="G37" s="79"/>
      <c r="I37" s="30"/>
    </row>
    <row r="38" spans="1:9" s="36" customFormat="1" ht="15.75">
      <c r="A38" s="157" t="s">
        <v>61</v>
      </c>
      <c r="B38" s="106">
        <v>111</v>
      </c>
      <c r="C38" s="107" t="s">
        <v>149</v>
      </c>
      <c r="D38" s="91" t="s">
        <v>10</v>
      </c>
      <c r="E38" s="93">
        <f>E39</f>
        <v>15</v>
      </c>
      <c r="F38" s="93">
        <f>F39</f>
        <v>0</v>
      </c>
      <c r="G38" s="79">
        <f t="shared" si="0"/>
        <v>0</v>
      </c>
      <c r="I38" s="37"/>
    </row>
    <row r="39" spans="1:9" s="1" customFormat="1" ht="18.75" customHeight="1">
      <c r="A39" s="85" t="s">
        <v>71</v>
      </c>
      <c r="B39" s="108">
        <v>111</v>
      </c>
      <c r="C39" s="109" t="s">
        <v>149</v>
      </c>
      <c r="D39" s="94">
        <v>800</v>
      </c>
      <c r="E39" s="110">
        <v>15</v>
      </c>
      <c r="F39" s="110">
        <v>0</v>
      </c>
      <c r="G39" s="79">
        <f t="shared" si="0"/>
        <v>0</v>
      </c>
      <c r="I39" s="30"/>
    </row>
    <row r="40" spans="1:7" s="10" customFormat="1" ht="15.75">
      <c r="A40" s="158" t="s">
        <v>23</v>
      </c>
      <c r="B40" s="81" t="s">
        <v>50</v>
      </c>
      <c r="C40" s="81"/>
      <c r="D40" s="43"/>
      <c r="E40" s="93">
        <f>+E41+E43+E45+E51+E53+E57+E55+E47+E49</f>
        <v>742.4</v>
      </c>
      <c r="F40" s="93">
        <f>+F41+F43+F45+F51+F53+F57+F55+F47+F49</f>
        <v>726.5</v>
      </c>
      <c r="G40" s="79">
        <f t="shared" si="0"/>
        <v>97.9</v>
      </c>
    </row>
    <row r="41" spans="1:7" s="10" customFormat="1" ht="31.5">
      <c r="A41" s="159" t="s">
        <v>227</v>
      </c>
      <c r="B41" s="81" t="s">
        <v>50</v>
      </c>
      <c r="C41" s="81" t="s">
        <v>226</v>
      </c>
      <c r="D41" s="43"/>
      <c r="E41" s="93">
        <f>E42</f>
        <v>100</v>
      </c>
      <c r="F41" s="93">
        <f>F42</f>
        <v>99.9</v>
      </c>
      <c r="G41" s="79">
        <f t="shared" si="0"/>
        <v>99.9</v>
      </c>
    </row>
    <row r="42" spans="1:7" s="10" customFormat="1" ht="31.5">
      <c r="A42" s="85" t="s">
        <v>76</v>
      </c>
      <c r="B42" s="87" t="s">
        <v>50</v>
      </c>
      <c r="C42" s="87" t="s">
        <v>226</v>
      </c>
      <c r="D42" s="94">
        <v>200</v>
      </c>
      <c r="E42" s="110">
        <v>100</v>
      </c>
      <c r="F42" s="110">
        <v>99.9</v>
      </c>
      <c r="G42" s="89">
        <f t="shared" si="0"/>
        <v>99.9</v>
      </c>
    </row>
    <row r="43" spans="1:7" s="36" customFormat="1" ht="31.5">
      <c r="A43" s="84" t="s">
        <v>79</v>
      </c>
      <c r="B43" s="81" t="s">
        <v>50</v>
      </c>
      <c r="C43" s="81" t="s">
        <v>150</v>
      </c>
      <c r="D43" s="91" t="s">
        <v>10</v>
      </c>
      <c r="E43" s="82">
        <f>E44</f>
        <v>254</v>
      </c>
      <c r="F43" s="111">
        <f>F44</f>
        <v>243.2</v>
      </c>
      <c r="G43" s="79">
        <f t="shared" si="0"/>
        <v>95.7</v>
      </c>
    </row>
    <row r="44" spans="1:7" s="1" customFormat="1" ht="31.5">
      <c r="A44" s="85" t="s">
        <v>76</v>
      </c>
      <c r="B44" s="87" t="s">
        <v>50</v>
      </c>
      <c r="C44" s="87" t="s">
        <v>150</v>
      </c>
      <c r="D44" s="94">
        <v>200</v>
      </c>
      <c r="E44" s="88">
        <v>254</v>
      </c>
      <c r="F44" s="112">
        <v>243.2</v>
      </c>
      <c r="G44" s="79">
        <f t="shared" si="0"/>
        <v>95.7</v>
      </c>
    </row>
    <row r="45" spans="1:7" s="36" customFormat="1" ht="31.5">
      <c r="A45" s="84" t="s">
        <v>80</v>
      </c>
      <c r="B45" s="81" t="s">
        <v>50</v>
      </c>
      <c r="C45" s="81" t="s">
        <v>151</v>
      </c>
      <c r="D45" s="91" t="s">
        <v>10</v>
      </c>
      <c r="E45" s="82">
        <f>E46</f>
        <v>235</v>
      </c>
      <c r="F45" s="111">
        <f>F46</f>
        <v>230</v>
      </c>
      <c r="G45" s="79">
        <f t="shared" si="0"/>
        <v>97.9</v>
      </c>
    </row>
    <row r="46" spans="1:7" s="1" customFormat="1" ht="31.5">
      <c r="A46" s="85" t="s">
        <v>76</v>
      </c>
      <c r="B46" s="87" t="s">
        <v>50</v>
      </c>
      <c r="C46" s="87" t="s">
        <v>151</v>
      </c>
      <c r="D46" s="94">
        <v>200</v>
      </c>
      <c r="E46" s="88">
        <v>235</v>
      </c>
      <c r="F46" s="112">
        <v>230</v>
      </c>
      <c r="G46" s="89">
        <f t="shared" si="0"/>
        <v>97.9</v>
      </c>
    </row>
    <row r="47" spans="1:7" s="1" customFormat="1" ht="47.25">
      <c r="A47" s="84" t="s">
        <v>78</v>
      </c>
      <c r="B47" s="81" t="s">
        <v>50</v>
      </c>
      <c r="C47" s="81" t="s">
        <v>132</v>
      </c>
      <c r="D47" s="91" t="s">
        <v>10</v>
      </c>
      <c r="E47" s="82">
        <f>E48</f>
        <v>7.2</v>
      </c>
      <c r="F47" s="82">
        <f>F48</f>
        <v>7.2</v>
      </c>
      <c r="G47" s="79">
        <f>ROUND(F47/E47*100,1)</f>
        <v>100</v>
      </c>
    </row>
    <row r="48" spans="1:7" s="1" customFormat="1" ht="31.5">
      <c r="A48" s="85" t="s">
        <v>76</v>
      </c>
      <c r="B48" s="87" t="s">
        <v>50</v>
      </c>
      <c r="C48" s="87" t="s">
        <v>132</v>
      </c>
      <c r="D48" s="94">
        <v>200</v>
      </c>
      <c r="E48" s="88">
        <v>7.2</v>
      </c>
      <c r="F48" s="88">
        <v>7.2</v>
      </c>
      <c r="G48" s="89">
        <f>ROUND(F48/E48*100,1)</f>
        <v>100</v>
      </c>
    </row>
    <row r="49" spans="1:7" s="1" customFormat="1" ht="47.25">
      <c r="A49" s="157" t="s">
        <v>144</v>
      </c>
      <c r="B49" s="117">
        <v>113</v>
      </c>
      <c r="C49" s="114" t="s">
        <v>167</v>
      </c>
      <c r="D49" s="114" t="s">
        <v>10</v>
      </c>
      <c r="E49" s="82">
        <f>E50</f>
        <v>109</v>
      </c>
      <c r="F49" s="82">
        <f>F50</f>
        <v>109</v>
      </c>
      <c r="G49" s="79">
        <f>ROUND(F49/E49*100,1)</f>
        <v>100</v>
      </c>
    </row>
    <row r="50" spans="1:7" s="1" customFormat="1" ht="31.5">
      <c r="A50" s="85" t="s">
        <v>76</v>
      </c>
      <c r="B50" s="115">
        <v>113</v>
      </c>
      <c r="C50" s="116" t="s">
        <v>167</v>
      </c>
      <c r="D50" s="116" t="s">
        <v>72</v>
      </c>
      <c r="E50" s="88">
        <v>109</v>
      </c>
      <c r="F50" s="112">
        <v>109</v>
      </c>
      <c r="G50" s="89">
        <f>ROUND(F50/E50*100,1)</f>
        <v>100</v>
      </c>
    </row>
    <row r="51" spans="1:7" s="36" customFormat="1" ht="31.5">
      <c r="A51" s="84" t="s">
        <v>62</v>
      </c>
      <c r="B51" s="81" t="s">
        <v>50</v>
      </c>
      <c r="C51" s="81" t="s">
        <v>152</v>
      </c>
      <c r="D51" s="91" t="s">
        <v>10</v>
      </c>
      <c r="E51" s="82">
        <f>E52</f>
        <v>9</v>
      </c>
      <c r="F51" s="111">
        <f>F52</f>
        <v>9</v>
      </c>
      <c r="G51" s="79">
        <f t="shared" si="0"/>
        <v>100</v>
      </c>
    </row>
    <row r="52" spans="1:7" s="1" customFormat="1" ht="31.5">
      <c r="A52" s="85" t="s">
        <v>76</v>
      </c>
      <c r="B52" s="87" t="s">
        <v>50</v>
      </c>
      <c r="C52" s="87" t="s">
        <v>152</v>
      </c>
      <c r="D52" s="94">
        <v>200</v>
      </c>
      <c r="E52" s="88">
        <v>9</v>
      </c>
      <c r="F52" s="112">
        <v>9</v>
      </c>
      <c r="G52" s="135">
        <f t="shared" si="0"/>
        <v>100</v>
      </c>
    </row>
    <row r="53" spans="1:7" s="1" customFormat="1" ht="47.25">
      <c r="A53" s="84" t="s">
        <v>192</v>
      </c>
      <c r="B53" s="81" t="s">
        <v>50</v>
      </c>
      <c r="C53" s="81" t="s">
        <v>153</v>
      </c>
      <c r="D53" s="91" t="s">
        <v>10</v>
      </c>
      <c r="E53" s="82">
        <f>E54</f>
        <v>9</v>
      </c>
      <c r="F53" s="111">
        <f>F54</f>
        <v>9</v>
      </c>
      <c r="G53" s="136">
        <f t="shared" si="0"/>
        <v>100</v>
      </c>
    </row>
    <row r="54" spans="1:7" s="1" customFormat="1" ht="31.5">
      <c r="A54" s="85" t="s">
        <v>76</v>
      </c>
      <c r="B54" s="87" t="s">
        <v>50</v>
      </c>
      <c r="C54" s="87" t="s">
        <v>153</v>
      </c>
      <c r="D54" s="92" t="s">
        <v>72</v>
      </c>
      <c r="E54" s="88">
        <v>9</v>
      </c>
      <c r="F54" s="112">
        <v>9</v>
      </c>
      <c r="G54" s="89">
        <f t="shared" si="0"/>
        <v>100</v>
      </c>
    </row>
    <row r="55" spans="1:7" s="1" customFormat="1" ht="63">
      <c r="A55" s="84" t="s">
        <v>142</v>
      </c>
      <c r="B55" s="81" t="s">
        <v>50</v>
      </c>
      <c r="C55" s="81" t="s">
        <v>154</v>
      </c>
      <c r="D55" s="91" t="s">
        <v>10</v>
      </c>
      <c r="E55" s="82">
        <f>E56</f>
        <v>7.9</v>
      </c>
      <c r="F55" s="111">
        <f>F56</f>
        <v>7.9</v>
      </c>
      <c r="G55" s="89">
        <f>ROUND(F55/E55*100,1)</f>
        <v>100</v>
      </c>
    </row>
    <row r="56" spans="1:7" s="1" customFormat="1" ht="31.5">
      <c r="A56" s="85" t="s">
        <v>76</v>
      </c>
      <c r="B56" s="87" t="s">
        <v>50</v>
      </c>
      <c r="C56" s="87" t="s">
        <v>154</v>
      </c>
      <c r="D56" s="92" t="s">
        <v>72</v>
      </c>
      <c r="E56" s="88">
        <v>7.9</v>
      </c>
      <c r="F56" s="112">
        <v>7.9</v>
      </c>
      <c r="G56" s="89">
        <f>ROUND(F56/E56*100,1)</f>
        <v>100</v>
      </c>
    </row>
    <row r="57" spans="1:7" s="1" customFormat="1" ht="94.5">
      <c r="A57" s="84" t="s">
        <v>194</v>
      </c>
      <c r="B57" s="81" t="s">
        <v>50</v>
      </c>
      <c r="C57" s="81" t="s">
        <v>193</v>
      </c>
      <c r="D57" s="91" t="s">
        <v>10</v>
      </c>
      <c r="E57" s="82">
        <f>E58</f>
        <v>11.3</v>
      </c>
      <c r="F57" s="111">
        <f>F58</f>
        <v>11.3</v>
      </c>
      <c r="G57" s="89">
        <f t="shared" si="0"/>
        <v>100</v>
      </c>
    </row>
    <row r="58" spans="1:7" s="1" customFormat="1" ht="31.5">
      <c r="A58" s="85" t="s">
        <v>76</v>
      </c>
      <c r="B58" s="87" t="s">
        <v>50</v>
      </c>
      <c r="C58" s="87" t="s">
        <v>193</v>
      </c>
      <c r="D58" s="92" t="s">
        <v>72</v>
      </c>
      <c r="E58" s="88">
        <v>11.3</v>
      </c>
      <c r="F58" s="112">
        <v>11.3</v>
      </c>
      <c r="G58" s="89">
        <f t="shared" si="0"/>
        <v>100</v>
      </c>
    </row>
    <row r="59" spans="1:7" s="10" customFormat="1" ht="34.5" customHeight="1">
      <c r="A59" s="45" t="s">
        <v>24</v>
      </c>
      <c r="B59" s="80">
        <v>300</v>
      </c>
      <c r="C59" s="81"/>
      <c r="D59" s="92"/>
      <c r="E59" s="93">
        <f>E60</f>
        <v>71</v>
      </c>
      <c r="F59" s="113">
        <f>F60</f>
        <v>70.8</v>
      </c>
      <c r="G59" s="79">
        <f t="shared" si="0"/>
        <v>99.7</v>
      </c>
    </row>
    <row r="60" spans="1:7" s="4" customFormat="1" ht="31.5" customHeight="1">
      <c r="A60" s="160" t="s">
        <v>63</v>
      </c>
      <c r="B60" s="80">
        <v>309</v>
      </c>
      <c r="C60" s="81"/>
      <c r="D60" s="91"/>
      <c r="E60" s="82">
        <f>E61</f>
        <v>71</v>
      </c>
      <c r="F60" s="111">
        <f>F61</f>
        <v>70.8</v>
      </c>
      <c r="G60" s="79">
        <f t="shared" si="0"/>
        <v>99.7</v>
      </c>
    </row>
    <row r="61" spans="1:7" s="1" customFormat="1" ht="63">
      <c r="A61" s="45" t="s">
        <v>88</v>
      </c>
      <c r="B61" s="80">
        <v>309</v>
      </c>
      <c r="C61" s="81" t="s">
        <v>155</v>
      </c>
      <c r="D61" s="134"/>
      <c r="E61" s="82">
        <v>71</v>
      </c>
      <c r="F61" s="111">
        <v>70.8</v>
      </c>
      <c r="G61" s="79">
        <f t="shared" si="0"/>
        <v>99.7</v>
      </c>
    </row>
    <row r="62" spans="1:7" s="1" customFormat="1" ht="31.5">
      <c r="A62" s="85" t="s">
        <v>76</v>
      </c>
      <c r="B62" s="105">
        <v>309</v>
      </c>
      <c r="C62" s="87" t="s">
        <v>155</v>
      </c>
      <c r="D62" s="92">
        <v>200</v>
      </c>
      <c r="E62" s="88">
        <v>71</v>
      </c>
      <c r="F62" s="112">
        <v>70.8</v>
      </c>
      <c r="G62" s="89">
        <f t="shared" si="0"/>
        <v>99.7</v>
      </c>
    </row>
    <row r="63" spans="1:7" s="36" customFormat="1" ht="17.25" customHeight="1">
      <c r="A63" s="161" t="s">
        <v>95</v>
      </c>
      <c r="B63" s="95">
        <v>400</v>
      </c>
      <c r="C63" s="96"/>
      <c r="D63" s="91"/>
      <c r="E63" s="82">
        <f>E64+E67</f>
        <v>693.4</v>
      </c>
      <c r="F63" s="82">
        <f>F64+F67</f>
        <v>687.1999999999999</v>
      </c>
      <c r="G63" s="89">
        <f t="shared" si="0"/>
        <v>99.1</v>
      </c>
    </row>
    <row r="64" spans="1:7" s="36" customFormat="1" ht="17.25" customHeight="1">
      <c r="A64" s="162" t="s">
        <v>178</v>
      </c>
      <c r="B64" s="95">
        <v>401</v>
      </c>
      <c r="C64" s="146"/>
      <c r="D64" s="91"/>
      <c r="E64" s="82">
        <f>E65</f>
        <v>685.5</v>
      </c>
      <c r="F64" s="111">
        <f>F65</f>
        <v>679.3</v>
      </c>
      <c r="G64" s="89">
        <f t="shared" si="0"/>
        <v>99.1</v>
      </c>
    </row>
    <row r="65" spans="1:7" s="36" customFormat="1" ht="31.5" customHeight="1">
      <c r="A65" s="163" t="s">
        <v>195</v>
      </c>
      <c r="B65" s="95">
        <v>401</v>
      </c>
      <c r="C65" s="147" t="s">
        <v>179</v>
      </c>
      <c r="D65" s="91"/>
      <c r="E65" s="82">
        <f>E66</f>
        <v>685.5</v>
      </c>
      <c r="F65" s="111">
        <f>F66</f>
        <v>679.3</v>
      </c>
      <c r="G65" s="89">
        <f t="shared" si="0"/>
        <v>99.1</v>
      </c>
    </row>
    <row r="66" spans="1:7" s="36" customFormat="1" ht="31.5" customHeight="1">
      <c r="A66" s="164" t="s">
        <v>196</v>
      </c>
      <c r="B66" s="95">
        <v>401</v>
      </c>
      <c r="C66" s="174" t="s">
        <v>179</v>
      </c>
      <c r="D66" s="92" t="s">
        <v>228</v>
      </c>
      <c r="E66" s="88">
        <v>685.5</v>
      </c>
      <c r="F66" s="112">
        <v>679.3</v>
      </c>
      <c r="G66" s="89">
        <f t="shared" si="0"/>
        <v>99.1</v>
      </c>
    </row>
    <row r="67" spans="1:7" s="36" customFormat="1" ht="17.25" customHeight="1">
      <c r="A67" s="165" t="s">
        <v>89</v>
      </c>
      <c r="B67" s="95">
        <v>412</v>
      </c>
      <c r="C67" s="146"/>
      <c r="D67" s="91"/>
      <c r="E67" s="82">
        <f>E68</f>
        <v>7.9</v>
      </c>
      <c r="F67" s="111">
        <f>F68</f>
        <v>7.9</v>
      </c>
      <c r="G67" s="89">
        <f t="shared" si="0"/>
        <v>100</v>
      </c>
    </row>
    <row r="68" spans="1:7" s="11" customFormat="1" ht="31.5">
      <c r="A68" s="45" t="s">
        <v>90</v>
      </c>
      <c r="B68" s="80">
        <v>412</v>
      </c>
      <c r="C68" s="81" t="s">
        <v>156</v>
      </c>
      <c r="D68" s="91" t="s">
        <v>10</v>
      </c>
      <c r="E68" s="82">
        <f>E69</f>
        <v>7.9</v>
      </c>
      <c r="F68" s="111">
        <f>F69</f>
        <v>7.9</v>
      </c>
      <c r="G68" s="89">
        <f t="shared" si="0"/>
        <v>100</v>
      </c>
    </row>
    <row r="69" spans="1:7" s="11" customFormat="1" ht="31.5">
      <c r="A69" s="85" t="s">
        <v>76</v>
      </c>
      <c r="B69" s="105">
        <v>412</v>
      </c>
      <c r="C69" s="87" t="s">
        <v>156</v>
      </c>
      <c r="D69" s="92">
        <v>200</v>
      </c>
      <c r="E69" s="88">
        <v>7.9</v>
      </c>
      <c r="F69" s="112">
        <v>7.9</v>
      </c>
      <c r="G69" s="89">
        <f t="shared" si="0"/>
        <v>100</v>
      </c>
    </row>
    <row r="70" spans="1:7" s="10" customFormat="1" ht="15.75">
      <c r="A70" s="45" t="s">
        <v>25</v>
      </c>
      <c r="B70" s="80">
        <v>500</v>
      </c>
      <c r="C70" s="81"/>
      <c r="D70" s="91"/>
      <c r="E70" s="93">
        <f>E71</f>
        <v>59454.8</v>
      </c>
      <c r="F70" s="93">
        <f>F71</f>
        <v>59337.9</v>
      </c>
      <c r="G70" s="79">
        <f t="shared" si="0"/>
        <v>99.8</v>
      </c>
    </row>
    <row r="71" spans="1:7" s="11" customFormat="1" ht="15.75" customHeight="1">
      <c r="A71" s="45" t="s">
        <v>26</v>
      </c>
      <c r="B71" s="80">
        <v>503</v>
      </c>
      <c r="C71" s="81"/>
      <c r="D71" s="91"/>
      <c r="E71" s="82">
        <f>E72+E74+E76+E78+E80+E82+E84+E86+E88+E90</f>
        <v>59454.8</v>
      </c>
      <c r="F71" s="82">
        <f>F72+F74+F76+F78+F80+F82+F84+F86+F88+F90</f>
        <v>59337.9</v>
      </c>
      <c r="G71" s="79">
        <f t="shared" si="0"/>
        <v>99.8</v>
      </c>
    </row>
    <row r="72" spans="1:7" s="36" customFormat="1" ht="47.25">
      <c r="A72" s="166" t="s">
        <v>143</v>
      </c>
      <c r="B72" s="80">
        <v>503</v>
      </c>
      <c r="C72" s="81" t="s">
        <v>157</v>
      </c>
      <c r="D72" s="91" t="s">
        <v>10</v>
      </c>
      <c r="E72" s="82">
        <f>E73</f>
        <v>32685</v>
      </c>
      <c r="F72" s="82">
        <f>F73</f>
        <v>32626.9</v>
      </c>
      <c r="G72" s="79">
        <f t="shared" si="0"/>
        <v>99.8</v>
      </c>
    </row>
    <row r="73" spans="1:7" s="1" customFormat="1" ht="31.5">
      <c r="A73" s="85" t="s">
        <v>76</v>
      </c>
      <c r="B73" s="105">
        <v>503</v>
      </c>
      <c r="C73" s="87" t="s">
        <v>157</v>
      </c>
      <c r="D73" s="92">
        <v>200</v>
      </c>
      <c r="E73" s="88">
        <v>32685</v>
      </c>
      <c r="F73" s="88">
        <v>32626.9</v>
      </c>
      <c r="G73" s="89">
        <f t="shared" si="0"/>
        <v>99.8</v>
      </c>
    </row>
    <row r="74" spans="1:7" s="36" customFormat="1" ht="15.75">
      <c r="A74" s="84" t="s">
        <v>64</v>
      </c>
      <c r="B74" s="80">
        <v>503</v>
      </c>
      <c r="C74" s="81" t="s">
        <v>158</v>
      </c>
      <c r="D74" s="91"/>
      <c r="E74" s="82">
        <f>E75</f>
        <v>6325</v>
      </c>
      <c r="F74" s="82">
        <f>F75</f>
        <v>6305.4</v>
      </c>
      <c r="G74" s="79">
        <f t="shared" si="0"/>
        <v>99.7</v>
      </c>
    </row>
    <row r="75" spans="1:7" s="36" customFormat="1" ht="31.5">
      <c r="A75" s="85" t="s">
        <v>76</v>
      </c>
      <c r="B75" s="105">
        <v>503</v>
      </c>
      <c r="C75" s="87" t="s">
        <v>158</v>
      </c>
      <c r="D75" s="92">
        <v>200</v>
      </c>
      <c r="E75" s="88">
        <v>6325</v>
      </c>
      <c r="F75" s="88">
        <v>6305.4</v>
      </c>
      <c r="G75" s="89">
        <f t="shared" si="0"/>
        <v>99.7</v>
      </c>
    </row>
    <row r="76" spans="1:7" s="36" customFormat="1" ht="47.25">
      <c r="A76" s="84" t="s">
        <v>65</v>
      </c>
      <c r="B76" s="80">
        <v>503</v>
      </c>
      <c r="C76" s="81" t="s">
        <v>159</v>
      </c>
      <c r="D76" s="91" t="s">
        <v>10</v>
      </c>
      <c r="E76" s="82">
        <f>E77</f>
        <v>270</v>
      </c>
      <c r="F76" s="82">
        <f>F77</f>
        <v>269.9</v>
      </c>
      <c r="G76" s="79">
        <f t="shared" si="0"/>
        <v>100</v>
      </c>
    </row>
    <row r="77" spans="1:7" s="36" customFormat="1" ht="31.5">
      <c r="A77" s="85" t="s">
        <v>76</v>
      </c>
      <c r="B77" s="105">
        <v>503</v>
      </c>
      <c r="C77" s="87" t="s">
        <v>159</v>
      </c>
      <c r="D77" s="92">
        <v>200</v>
      </c>
      <c r="E77" s="88">
        <v>270</v>
      </c>
      <c r="F77" s="88">
        <v>269.9</v>
      </c>
      <c r="G77" s="89">
        <f t="shared" si="0"/>
        <v>100</v>
      </c>
    </row>
    <row r="78" spans="1:7" s="36" customFormat="1" ht="63">
      <c r="A78" s="84" t="s">
        <v>91</v>
      </c>
      <c r="B78" s="80">
        <v>503</v>
      </c>
      <c r="C78" s="81" t="s">
        <v>160</v>
      </c>
      <c r="D78" s="91" t="s">
        <v>10</v>
      </c>
      <c r="E78" s="82">
        <f>E79</f>
        <v>16</v>
      </c>
      <c r="F78" s="82">
        <f>F79</f>
        <v>16</v>
      </c>
      <c r="G78" s="79">
        <f t="shared" si="0"/>
        <v>100</v>
      </c>
    </row>
    <row r="79" spans="1:7" s="36" customFormat="1" ht="31.5">
      <c r="A79" s="85" t="s">
        <v>76</v>
      </c>
      <c r="B79" s="105">
        <v>503</v>
      </c>
      <c r="C79" s="87" t="s">
        <v>160</v>
      </c>
      <c r="D79" s="92">
        <v>200</v>
      </c>
      <c r="E79" s="88">
        <v>16</v>
      </c>
      <c r="F79" s="88">
        <v>16</v>
      </c>
      <c r="G79" s="89">
        <f t="shared" si="0"/>
        <v>100</v>
      </c>
    </row>
    <row r="80" spans="1:7" s="36" customFormat="1" ht="33" customHeight="1">
      <c r="A80" s="84" t="s">
        <v>197</v>
      </c>
      <c r="B80" s="80">
        <v>503</v>
      </c>
      <c r="C80" s="81" t="s">
        <v>161</v>
      </c>
      <c r="D80" s="91" t="s">
        <v>10</v>
      </c>
      <c r="E80" s="82">
        <f>E81</f>
        <v>5727</v>
      </c>
      <c r="F80" s="82">
        <f>F81</f>
        <v>5688</v>
      </c>
      <c r="G80" s="89">
        <f t="shared" si="0"/>
        <v>99.3</v>
      </c>
    </row>
    <row r="81" spans="1:7" s="36" customFormat="1" ht="31.5">
      <c r="A81" s="85" t="s">
        <v>76</v>
      </c>
      <c r="B81" s="105">
        <v>503</v>
      </c>
      <c r="C81" s="87" t="s">
        <v>161</v>
      </c>
      <c r="D81" s="92">
        <v>200</v>
      </c>
      <c r="E81" s="88">
        <v>5727</v>
      </c>
      <c r="F81" s="88">
        <v>5688</v>
      </c>
      <c r="G81" s="89">
        <f t="shared" si="0"/>
        <v>99.3</v>
      </c>
    </row>
    <row r="82" spans="1:7" s="36" customFormat="1" ht="44.25" customHeight="1">
      <c r="A82" s="84" t="s">
        <v>198</v>
      </c>
      <c r="B82" s="80">
        <v>503</v>
      </c>
      <c r="C82" s="81" t="s">
        <v>162</v>
      </c>
      <c r="D82" s="91"/>
      <c r="E82" s="82">
        <f>E83</f>
        <v>370</v>
      </c>
      <c r="F82" s="82">
        <f>F83</f>
        <v>370</v>
      </c>
      <c r="G82" s="79">
        <f t="shared" si="0"/>
        <v>100</v>
      </c>
    </row>
    <row r="83" spans="1:7" s="1" customFormat="1" ht="31.5">
      <c r="A83" s="85" t="s">
        <v>76</v>
      </c>
      <c r="B83" s="80">
        <v>503</v>
      </c>
      <c r="C83" s="87" t="s">
        <v>162</v>
      </c>
      <c r="D83" s="92">
        <v>200</v>
      </c>
      <c r="E83" s="88">
        <v>370</v>
      </c>
      <c r="F83" s="88">
        <v>370</v>
      </c>
      <c r="G83" s="89">
        <f t="shared" si="0"/>
        <v>100</v>
      </c>
    </row>
    <row r="84" spans="1:7" s="36" customFormat="1" ht="31.5">
      <c r="A84" s="84" t="s">
        <v>86</v>
      </c>
      <c r="B84" s="80">
        <v>503</v>
      </c>
      <c r="C84" s="81" t="s">
        <v>163</v>
      </c>
      <c r="D84" s="91" t="s">
        <v>10</v>
      </c>
      <c r="E84" s="82">
        <f>E85</f>
        <v>12739.4</v>
      </c>
      <c r="F84" s="82">
        <f>F85</f>
        <v>12739.3</v>
      </c>
      <c r="G84" s="89">
        <f t="shared" si="0"/>
        <v>100</v>
      </c>
    </row>
    <row r="85" spans="1:7" s="1" customFormat="1" ht="31.5">
      <c r="A85" s="85" t="s">
        <v>76</v>
      </c>
      <c r="B85" s="105">
        <v>503</v>
      </c>
      <c r="C85" s="87" t="s">
        <v>163</v>
      </c>
      <c r="D85" s="92">
        <v>200</v>
      </c>
      <c r="E85" s="88">
        <v>12739.4</v>
      </c>
      <c r="F85" s="88">
        <v>12739.3</v>
      </c>
      <c r="G85" s="89">
        <f t="shared" si="0"/>
        <v>100</v>
      </c>
    </row>
    <row r="86" spans="1:7" s="36" customFormat="1" ht="31.5">
      <c r="A86" s="84" t="s">
        <v>66</v>
      </c>
      <c r="B86" s="80">
        <v>503</v>
      </c>
      <c r="C86" s="81" t="s">
        <v>164</v>
      </c>
      <c r="D86" s="91" t="s">
        <v>10</v>
      </c>
      <c r="E86" s="82">
        <f>E87</f>
        <v>50</v>
      </c>
      <c r="F86" s="82">
        <f>F87</f>
        <v>50</v>
      </c>
      <c r="G86" s="89">
        <f t="shared" si="0"/>
        <v>100</v>
      </c>
    </row>
    <row r="87" spans="1:7" s="1" customFormat="1" ht="31.5">
      <c r="A87" s="167" t="s">
        <v>76</v>
      </c>
      <c r="B87" s="100">
        <v>503</v>
      </c>
      <c r="C87" s="101" t="s">
        <v>164</v>
      </c>
      <c r="D87" s="92">
        <v>200</v>
      </c>
      <c r="E87" s="88">
        <v>50</v>
      </c>
      <c r="F87" s="88">
        <v>50</v>
      </c>
      <c r="G87" s="89">
        <f t="shared" si="0"/>
        <v>100</v>
      </c>
    </row>
    <row r="88" spans="1:7" s="1" customFormat="1" ht="31.5">
      <c r="A88" s="168" t="s">
        <v>180</v>
      </c>
      <c r="B88" s="105">
        <v>503</v>
      </c>
      <c r="C88" s="154" t="s">
        <v>181</v>
      </c>
      <c r="D88" s="91" t="s">
        <v>10</v>
      </c>
      <c r="E88" s="82">
        <f>E89</f>
        <v>540</v>
      </c>
      <c r="F88" s="82">
        <f>F89</f>
        <v>540</v>
      </c>
      <c r="G88" s="79">
        <f t="shared" si="0"/>
        <v>100</v>
      </c>
    </row>
    <row r="89" spans="1:7" s="1" customFormat="1" ht="15.75">
      <c r="A89" s="90" t="s">
        <v>177</v>
      </c>
      <c r="B89" s="105">
        <v>503</v>
      </c>
      <c r="C89" s="155" t="s">
        <v>181</v>
      </c>
      <c r="D89" s="92" t="s">
        <v>72</v>
      </c>
      <c r="E89" s="88">
        <v>540</v>
      </c>
      <c r="F89" s="88">
        <v>540</v>
      </c>
      <c r="G89" s="89">
        <f t="shared" si="0"/>
        <v>100</v>
      </c>
    </row>
    <row r="90" spans="1:7" s="36" customFormat="1" ht="31.5">
      <c r="A90" s="84" t="s">
        <v>67</v>
      </c>
      <c r="B90" s="80">
        <v>503</v>
      </c>
      <c r="C90" s="81" t="s">
        <v>165</v>
      </c>
      <c r="D90" s="91" t="s">
        <v>10</v>
      </c>
      <c r="E90" s="82">
        <f>E91</f>
        <v>732.4</v>
      </c>
      <c r="F90" s="82">
        <f>F91</f>
        <v>732.4</v>
      </c>
      <c r="G90" s="79">
        <f>ROUND(F91/E91*100,1)</f>
        <v>100</v>
      </c>
    </row>
    <row r="91" spans="1:7" s="1" customFormat="1" ht="31.5">
      <c r="A91" s="85" t="s">
        <v>76</v>
      </c>
      <c r="B91" s="105">
        <v>503</v>
      </c>
      <c r="C91" s="87" t="s">
        <v>165</v>
      </c>
      <c r="D91" s="92">
        <v>200</v>
      </c>
      <c r="E91" s="88">
        <v>732.4</v>
      </c>
      <c r="F91" s="88">
        <v>732.4</v>
      </c>
      <c r="G91" s="89">
        <f t="shared" si="0"/>
        <v>100</v>
      </c>
    </row>
    <row r="92" spans="1:7" s="11" customFormat="1" ht="15" customHeight="1">
      <c r="A92" s="45" t="s">
        <v>27</v>
      </c>
      <c r="B92" s="80">
        <v>700</v>
      </c>
      <c r="C92" s="81"/>
      <c r="D92" s="91"/>
      <c r="E92" s="93">
        <f>E93+E96</f>
        <v>1983.8</v>
      </c>
      <c r="F92" s="93">
        <f>F93+F96</f>
        <v>1983.8</v>
      </c>
      <c r="G92" s="79">
        <f>ROUND(F92/E92*100,1)</f>
        <v>100</v>
      </c>
    </row>
    <row r="93" spans="1:7" s="1" customFormat="1" ht="15.75">
      <c r="A93" s="84" t="s">
        <v>68</v>
      </c>
      <c r="B93" s="80">
        <v>705</v>
      </c>
      <c r="C93" s="81"/>
      <c r="D93" s="91"/>
      <c r="E93" s="82">
        <f>E94</f>
        <v>62.8</v>
      </c>
      <c r="F93" s="82">
        <f>F94</f>
        <v>62.8</v>
      </c>
      <c r="G93" s="79">
        <f>ROUND(F93/E93*100,1)</f>
        <v>100</v>
      </c>
    </row>
    <row r="94" spans="1:7" s="36" customFormat="1" ht="63">
      <c r="A94" s="84" t="s">
        <v>69</v>
      </c>
      <c r="B94" s="80">
        <v>705</v>
      </c>
      <c r="C94" s="81" t="s">
        <v>166</v>
      </c>
      <c r="D94" s="91" t="s">
        <v>10</v>
      </c>
      <c r="E94" s="82">
        <f>E95</f>
        <v>62.8</v>
      </c>
      <c r="F94" s="82">
        <f>F95</f>
        <v>62.8</v>
      </c>
      <c r="G94" s="79">
        <f>ROUND(F94/E94*100,1)</f>
        <v>100</v>
      </c>
    </row>
    <row r="95" spans="1:7" s="1" customFormat="1" ht="31.5">
      <c r="A95" s="167" t="s">
        <v>76</v>
      </c>
      <c r="B95" s="105">
        <v>705</v>
      </c>
      <c r="C95" s="87" t="s">
        <v>166</v>
      </c>
      <c r="D95" s="92">
        <v>200</v>
      </c>
      <c r="E95" s="88">
        <v>62.8</v>
      </c>
      <c r="F95" s="88">
        <v>62.8</v>
      </c>
      <c r="G95" s="89">
        <f>ROUND(F95/E95*100,1)</f>
        <v>100</v>
      </c>
    </row>
    <row r="96" spans="1:7" s="34" customFormat="1" ht="15.75">
      <c r="A96" s="166" t="s">
        <v>182</v>
      </c>
      <c r="B96" s="156">
        <v>709</v>
      </c>
      <c r="C96" s="81"/>
      <c r="D96" s="91"/>
      <c r="E96" s="82">
        <f>E99+E101+E105+E97+E103</f>
        <v>1921</v>
      </c>
      <c r="F96" s="82">
        <f>F99+F101+F105+F97+F103</f>
        <v>1921</v>
      </c>
      <c r="G96" s="79">
        <f t="shared" si="0"/>
        <v>100</v>
      </c>
    </row>
    <row r="97" spans="1:7" s="34" customFormat="1" ht="31.5">
      <c r="A97" s="157" t="s">
        <v>199</v>
      </c>
      <c r="B97" s="117">
        <v>709</v>
      </c>
      <c r="C97" s="114" t="s">
        <v>200</v>
      </c>
      <c r="D97" s="114" t="s">
        <v>10</v>
      </c>
      <c r="E97" s="82">
        <f>E98</f>
        <v>386</v>
      </c>
      <c r="F97" s="111">
        <f>F98</f>
        <v>386</v>
      </c>
      <c r="G97" s="79">
        <f>ROUND(F97/E97*100,1)</f>
        <v>100</v>
      </c>
    </row>
    <row r="98" spans="1:7" s="34" customFormat="1" ht="31.5">
      <c r="A98" s="85" t="s">
        <v>76</v>
      </c>
      <c r="B98" s="115">
        <v>709</v>
      </c>
      <c r="C98" s="116" t="s">
        <v>200</v>
      </c>
      <c r="D98" s="116" t="s">
        <v>72</v>
      </c>
      <c r="E98" s="88">
        <v>386</v>
      </c>
      <c r="F98" s="112">
        <v>386</v>
      </c>
      <c r="G98" s="89">
        <f>ROUND(F98/E98*100,1)</f>
        <v>100</v>
      </c>
    </row>
    <row r="99" spans="1:7" s="36" customFormat="1" ht="45" customHeight="1">
      <c r="A99" s="157" t="s">
        <v>144</v>
      </c>
      <c r="B99" s="117">
        <v>709</v>
      </c>
      <c r="C99" s="114" t="s">
        <v>167</v>
      </c>
      <c r="D99" s="114" t="s">
        <v>10</v>
      </c>
      <c r="E99" s="82">
        <f>E100</f>
        <v>624</v>
      </c>
      <c r="F99" s="111">
        <f>F100</f>
        <v>624</v>
      </c>
      <c r="G99" s="79">
        <f t="shared" si="0"/>
        <v>100</v>
      </c>
    </row>
    <row r="100" spans="1:7" s="7" customFormat="1" ht="31.5">
      <c r="A100" s="85" t="s">
        <v>76</v>
      </c>
      <c r="B100" s="115">
        <v>709</v>
      </c>
      <c r="C100" s="116" t="s">
        <v>167</v>
      </c>
      <c r="D100" s="116" t="s">
        <v>72</v>
      </c>
      <c r="E100" s="88">
        <v>624</v>
      </c>
      <c r="F100" s="112">
        <v>624</v>
      </c>
      <c r="G100" s="89">
        <f t="shared" si="0"/>
        <v>100</v>
      </c>
    </row>
    <row r="101" spans="1:7" s="36" customFormat="1" ht="30.75" customHeight="1">
      <c r="A101" s="84" t="s">
        <v>62</v>
      </c>
      <c r="B101" s="117">
        <v>709</v>
      </c>
      <c r="C101" s="114" t="s">
        <v>152</v>
      </c>
      <c r="D101" s="114" t="s">
        <v>10</v>
      </c>
      <c r="E101" s="82">
        <f>E102</f>
        <v>215</v>
      </c>
      <c r="F101" s="111">
        <f>F102</f>
        <v>215</v>
      </c>
      <c r="G101" s="79">
        <f t="shared" si="0"/>
        <v>100</v>
      </c>
    </row>
    <row r="102" spans="1:7" s="7" customFormat="1" ht="31.5">
      <c r="A102" s="85" t="s">
        <v>76</v>
      </c>
      <c r="B102" s="115">
        <v>709</v>
      </c>
      <c r="C102" s="116" t="s">
        <v>152</v>
      </c>
      <c r="D102" s="116" t="s">
        <v>72</v>
      </c>
      <c r="E102" s="88">
        <v>215</v>
      </c>
      <c r="F102" s="112">
        <v>215</v>
      </c>
      <c r="G102" s="89">
        <f t="shared" si="0"/>
        <v>100</v>
      </c>
    </row>
    <row r="103" spans="1:7" s="7" customFormat="1" ht="47.25">
      <c r="A103" s="84" t="s">
        <v>192</v>
      </c>
      <c r="B103" s="117">
        <v>709</v>
      </c>
      <c r="C103" s="114" t="s">
        <v>153</v>
      </c>
      <c r="D103" s="114" t="s">
        <v>10</v>
      </c>
      <c r="E103" s="82">
        <f>E104</f>
        <v>200</v>
      </c>
      <c r="F103" s="111">
        <f>F104</f>
        <v>200</v>
      </c>
      <c r="G103" s="79">
        <v>100</v>
      </c>
    </row>
    <row r="104" spans="1:7" s="7" customFormat="1" ht="31.5">
      <c r="A104" s="85" t="s">
        <v>76</v>
      </c>
      <c r="B104" s="115">
        <v>709</v>
      </c>
      <c r="C104" s="116" t="s">
        <v>153</v>
      </c>
      <c r="D104" s="116" t="s">
        <v>72</v>
      </c>
      <c r="E104" s="88">
        <v>200</v>
      </c>
      <c r="F104" s="112">
        <v>200</v>
      </c>
      <c r="G104" s="118">
        <v>100</v>
      </c>
    </row>
    <row r="105" spans="1:7" s="36" customFormat="1" ht="62.25" customHeight="1">
      <c r="A105" s="84" t="s">
        <v>142</v>
      </c>
      <c r="B105" s="117">
        <v>709</v>
      </c>
      <c r="C105" s="114" t="s">
        <v>154</v>
      </c>
      <c r="D105" s="114" t="s">
        <v>10</v>
      </c>
      <c r="E105" s="82">
        <f>E106</f>
        <v>496</v>
      </c>
      <c r="F105" s="111">
        <f>F106</f>
        <v>496</v>
      </c>
      <c r="G105" s="79">
        <f t="shared" si="0"/>
        <v>100</v>
      </c>
    </row>
    <row r="106" spans="1:7" s="7" customFormat="1" ht="31.5">
      <c r="A106" s="85" t="s">
        <v>76</v>
      </c>
      <c r="B106" s="115">
        <v>709</v>
      </c>
      <c r="C106" s="116" t="s">
        <v>154</v>
      </c>
      <c r="D106" s="119" t="s">
        <v>72</v>
      </c>
      <c r="E106" s="88">
        <v>496</v>
      </c>
      <c r="F106" s="112">
        <v>496</v>
      </c>
      <c r="G106" s="79">
        <f t="shared" si="0"/>
        <v>100</v>
      </c>
    </row>
    <row r="107" spans="1:7" s="8" customFormat="1" ht="15.75">
      <c r="A107" s="45" t="s">
        <v>51</v>
      </c>
      <c r="B107" s="80">
        <v>800</v>
      </c>
      <c r="C107" s="81"/>
      <c r="D107" s="91"/>
      <c r="E107" s="93">
        <f>E108+E111</f>
        <v>15519.900000000001</v>
      </c>
      <c r="F107" s="93">
        <f>F108+F111</f>
        <v>15453.4</v>
      </c>
      <c r="G107" s="79">
        <f t="shared" si="0"/>
        <v>99.6</v>
      </c>
    </row>
    <row r="108" spans="1:7" s="11" customFormat="1" ht="15.75">
      <c r="A108" s="45" t="s">
        <v>28</v>
      </c>
      <c r="B108" s="80">
        <v>801</v>
      </c>
      <c r="C108" s="81"/>
      <c r="D108" s="91"/>
      <c r="E108" s="82">
        <f>E109</f>
        <v>11951.1</v>
      </c>
      <c r="F108" s="111">
        <f>F109</f>
        <v>11885</v>
      </c>
      <c r="G108" s="79">
        <f t="shared" si="0"/>
        <v>99.4</v>
      </c>
    </row>
    <row r="109" spans="1:7" s="11" customFormat="1" ht="30.75" customHeight="1">
      <c r="A109" s="84" t="s">
        <v>201</v>
      </c>
      <c r="B109" s="80">
        <v>801</v>
      </c>
      <c r="C109" s="81" t="s">
        <v>168</v>
      </c>
      <c r="D109" s="91" t="s">
        <v>10</v>
      </c>
      <c r="E109" s="82">
        <f>E110</f>
        <v>11951.1</v>
      </c>
      <c r="F109" s="111">
        <f>F110</f>
        <v>11885</v>
      </c>
      <c r="G109" s="79">
        <f t="shared" si="0"/>
        <v>99.4</v>
      </c>
    </row>
    <row r="110" spans="1:7" s="11" customFormat="1" ht="31.5">
      <c r="A110" s="85" t="s">
        <v>76</v>
      </c>
      <c r="B110" s="105">
        <v>801</v>
      </c>
      <c r="C110" s="87" t="s">
        <v>168</v>
      </c>
      <c r="D110" s="92">
        <v>200</v>
      </c>
      <c r="E110" s="88">
        <v>11951.1</v>
      </c>
      <c r="F110" s="112">
        <v>11885</v>
      </c>
      <c r="G110" s="79">
        <f t="shared" si="0"/>
        <v>99.4</v>
      </c>
    </row>
    <row r="111" spans="1:7" s="1" customFormat="1" ht="19.5" customHeight="1">
      <c r="A111" s="84" t="s">
        <v>229</v>
      </c>
      <c r="B111" s="120">
        <v>804</v>
      </c>
      <c r="C111" s="81"/>
      <c r="D111" s="91"/>
      <c r="E111" s="82">
        <f>E112+E114</f>
        <v>3568.8</v>
      </c>
      <c r="F111" s="82">
        <f>F112+F114</f>
        <v>3568.4</v>
      </c>
      <c r="G111" s="89">
        <f t="shared" si="0"/>
        <v>100</v>
      </c>
    </row>
    <row r="112" spans="1:7" s="36" customFormat="1" ht="31.5">
      <c r="A112" s="84" t="s">
        <v>175</v>
      </c>
      <c r="B112" s="80">
        <v>804</v>
      </c>
      <c r="C112" s="121" t="s">
        <v>169</v>
      </c>
      <c r="D112" s="91" t="s">
        <v>10</v>
      </c>
      <c r="E112" s="82">
        <f>E113</f>
        <v>3218.8</v>
      </c>
      <c r="F112" s="111">
        <f>F113</f>
        <v>3218.4</v>
      </c>
      <c r="G112" s="79">
        <f t="shared" si="0"/>
        <v>100</v>
      </c>
    </row>
    <row r="113" spans="1:7" s="1" customFormat="1" ht="31.5">
      <c r="A113" s="85" t="s">
        <v>76</v>
      </c>
      <c r="B113" s="105">
        <v>804</v>
      </c>
      <c r="C113" s="122" t="s">
        <v>169</v>
      </c>
      <c r="D113" s="92">
        <v>200</v>
      </c>
      <c r="E113" s="88">
        <v>3218.8</v>
      </c>
      <c r="F113" s="112">
        <v>3218.4</v>
      </c>
      <c r="G113" s="79">
        <f t="shared" si="0"/>
        <v>100</v>
      </c>
    </row>
    <row r="114" spans="1:7" s="36" customFormat="1" ht="94.5">
      <c r="A114" s="84" t="s">
        <v>194</v>
      </c>
      <c r="B114" s="81" t="s">
        <v>230</v>
      </c>
      <c r="C114" s="81" t="s">
        <v>193</v>
      </c>
      <c r="D114" s="91" t="s">
        <v>10</v>
      </c>
      <c r="E114" s="82">
        <f>E115</f>
        <v>350</v>
      </c>
      <c r="F114" s="111">
        <f>F115</f>
        <v>350</v>
      </c>
      <c r="G114" s="89">
        <f>ROUND(F114/E114*100,1)</f>
        <v>100</v>
      </c>
    </row>
    <row r="115" spans="1:8" s="7" customFormat="1" ht="31.5">
      <c r="A115" s="85" t="s">
        <v>76</v>
      </c>
      <c r="B115" s="87" t="s">
        <v>230</v>
      </c>
      <c r="C115" s="87" t="s">
        <v>193</v>
      </c>
      <c r="D115" s="92" t="s">
        <v>72</v>
      </c>
      <c r="E115" s="88">
        <v>350</v>
      </c>
      <c r="F115" s="112">
        <v>350</v>
      </c>
      <c r="G115" s="89">
        <f>ROUND(F115/E115*100,1)</f>
        <v>100</v>
      </c>
      <c r="H115" s="42"/>
    </row>
    <row r="116" spans="1:7" s="4" customFormat="1" ht="15.75">
      <c r="A116" s="45" t="s">
        <v>29</v>
      </c>
      <c r="B116" s="80">
        <v>1000</v>
      </c>
      <c r="C116" s="81"/>
      <c r="D116" s="91"/>
      <c r="E116" s="93">
        <f>E123+E120+E117</f>
        <v>19631.300000000003</v>
      </c>
      <c r="F116" s="93">
        <f>F123+F120+F117</f>
        <v>19472.2</v>
      </c>
      <c r="G116" s="79">
        <f t="shared" si="0"/>
        <v>99.2</v>
      </c>
    </row>
    <row r="117" spans="1:7" s="4" customFormat="1" ht="15.75">
      <c r="A117" s="45" t="s">
        <v>202</v>
      </c>
      <c r="B117" s="95">
        <v>1001</v>
      </c>
      <c r="C117" s="81"/>
      <c r="D117" s="97"/>
      <c r="E117" s="124">
        <f>E118</f>
        <v>85.7</v>
      </c>
      <c r="F117" s="124">
        <f>F118</f>
        <v>85.7</v>
      </c>
      <c r="G117" s="79">
        <f>ROUND(F117/E117*100,1)</f>
        <v>100</v>
      </c>
    </row>
    <row r="118" spans="1:7" s="4" customFormat="1" ht="47.25">
      <c r="A118" s="45" t="s">
        <v>231</v>
      </c>
      <c r="B118" s="95">
        <v>1001</v>
      </c>
      <c r="C118" s="81" t="s">
        <v>232</v>
      </c>
      <c r="D118" s="97"/>
      <c r="E118" s="124">
        <f>E119</f>
        <v>85.7</v>
      </c>
      <c r="F118" s="124">
        <f>F119</f>
        <v>85.7</v>
      </c>
      <c r="G118" s="79">
        <f>ROUND(F118/E118*100,1)</f>
        <v>100</v>
      </c>
    </row>
    <row r="119" spans="1:7" s="4" customFormat="1" ht="15.75">
      <c r="A119" s="169" t="s">
        <v>83</v>
      </c>
      <c r="B119" s="100">
        <v>1001</v>
      </c>
      <c r="C119" s="87" t="s">
        <v>232</v>
      </c>
      <c r="D119" s="123" t="s">
        <v>170</v>
      </c>
      <c r="E119" s="125">
        <v>85.7</v>
      </c>
      <c r="F119" s="125">
        <v>85.7</v>
      </c>
      <c r="G119" s="89">
        <f>ROUND(F119/E119*100,1)</f>
        <v>100</v>
      </c>
    </row>
    <row r="120" spans="1:7" s="4" customFormat="1" ht="15.75">
      <c r="A120" s="45" t="s">
        <v>233</v>
      </c>
      <c r="B120" s="95">
        <v>1003</v>
      </c>
      <c r="C120" s="81"/>
      <c r="D120" s="97"/>
      <c r="E120" s="124">
        <f>E121</f>
        <v>327.4</v>
      </c>
      <c r="F120" s="124">
        <f>F121</f>
        <v>327.3</v>
      </c>
      <c r="G120" s="79">
        <f t="shared" si="0"/>
        <v>100</v>
      </c>
    </row>
    <row r="121" spans="1:7" s="4" customFormat="1" ht="63">
      <c r="A121" s="45" t="s">
        <v>234</v>
      </c>
      <c r="B121" s="95">
        <v>1003</v>
      </c>
      <c r="C121" s="81" t="s">
        <v>235</v>
      </c>
      <c r="D121" s="97"/>
      <c r="E121" s="124">
        <f>E122</f>
        <v>327.4</v>
      </c>
      <c r="F121" s="124">
        <f>F122</f>
        <v>327.3</v>
      </c>
      <c r="G121" s="79">
        <f t="shared" si="0"/>
        <v>100</v>
      </c>
    </row>
    <row r="122" spans="1:7" s="4" customFormat="1" ht="15.75">
      <c r="A122" s="169" t="s">
        <v>83</v>
      </c>
      <c r="B122" s="100">
        <v>1003</v>
      </c>
      <c r="C122" s="87" t="s">
        <v>235</v>
      </c>
      <c r="D122" s="123" t="s">
        <v>170</v>
      </c>
      <c r="E122" s="125">
        <v>327.4</v>
      </c>
      <c r="F122" s="125">
        <v>327.3</v>
      </c>
      <c r="G122" s="89">
        <f t="shared" si="0"/>
        <v>100</v>
      </c>
    </row>
    <row r="123" spans="1:7" s="4" customFormat="1" ht="17.25" customHeight="1">
      <c r="A123" s="45" t="s">
        <v>30</v>
      </c>
      <c r="B123" s="95">
        <v>1004</v>
      </c>
      <c r="C123" s="81"/>
      <c r="D123" s="97"/>
      <c r="E123" s="98">
        <f>E124+E126</f>
        <v>19218.2</v>
      </c>
      <c r="F123" s="98">
        <f>F124+F126</f>
        <v>19059.2</v>
      </c>
      <c r="G123" s="79">
        <f t="shared" si="0"/>
        <v>99.2</v>
      </c>
    </row>
    <row r="124" spans="1:7" s="36" customFormat="1" ht="47.25">
      <c r="A124" s="84" t="s">
        <v>84</v>
      </c>
      <c r="B124" s="95">
        <v>1004</v>
      </c>
      <c r="C124" s="96" t="s">
        <v>171</v>
      </c>
      <c r="D124" s="97" t="s">
        <v>10</v>
      </c>
      <c r="E124" s="98">
        <f>E125</f>
        <v>12666.4</v>
      </c>
      <c r="F124" s="99">
        <f>F125</f>
        <v>12641.5</v>
      </c>
      <c r="G124" s="79">
        <f t="shared" si="0"/>
        <v>99.8</v>
      </c>
    </row>
    <row r="125" spans="1:7" s="1" customFormat="1" ht="15.75">
      <c r="A125" s="85" t="s">
        <v>83</v>
      </c>
      <c r="B125" s="100">
        <v>1004</v>
      </c>
      <c r="C125" s="101" t="s">
        <v>171</v>
      </c>
      <c r="D125" s="123">
        <v>300</v>
      </c>
      <c r="E125" s="103">
        <v>12666.4</v>
      </c>
      <c r="F125" s="104">
        <v>12641.5</v>
      </c>
      <c r="G125" s="89">
        <f t="shared" si="0"/>
        <v>99.8</v>
      </c>
    </row>
    <row r="126" spans="1:7" s="36" customFormat="1" ht="47.25">
      <c r="A126" s="84" t="s">
        <v>82</v>
      </c>
      <c r="B126" s="80">
        <v>1004</v>
      </c>
      <c r="C126" s="81" t="s">
        <v>172</v>
      </c>
      <c r="D126" s="91" t="s">
        <v>10</v>
      </c>
      <c r="E126" s="82">
        <f>E127</f>
        <v>6551.8</v>
      </c>
      <c r="F126" s="111">
        <f>F127</f>
        <v>6417.7</v>
      </c>
      <c r="G126" s="142">
        <f t="shared" si="0"/>
        <v>98</v>
      </c>
    </row>
    <row r="127" spans="1:7" s="1" customFormat="1" ht="31.5">
      <c r="A127" s="170" t="s">
        <v>76</v>
      </c>
      <c r="B127" s="137">
        <v>1004</v>
      </c>
      <c r="C127" s="138" t="s">
        <v>172</v>
      </c>
      <c r="D127" s="139">
        <v>300</v>
      </c>
      <c r="E127" s="140">
        <v>6551.8</v>
      </c>
      <c r="F127" s="141">
        <v>6417.7</v>
      </c>
      <c r="G127" s="136">
        <f t="shared" si="0"/>
        <v>98</v>
      </c>
    </row>
    <row r="128" spans="1:7" s="4" customFormat="1" ht="15.75">
      <c r="A128" s="45" t="s">
        <v>52</v>
      </c>
      <c r="B128" s="80">
        <v>1100</v>
      </c>
      <c r="C128" s="81"/>
      <c r="D128" s="123"/>
      <c r="E128" s="93">
        <f aca="true" t="shared" si="2" ref="E128:F130">E129</f>
        <v>750</v>
      </c>
      <c r="F128" s="93">
        <f t="shared" si="2"/>
        <v>733.8</v>
      </c>
      <c r="G128" s="79">
        <f t="shared" si="0"/>
        <v>97.8</v>
      </c>
    </row>
    <row r="129" spans="1:7" s="4" customFormat="1" ht="15.75">
      <c r="A129" s="45" t="s">
        <v>146</v>
      </c>
      <c r="B129" s="80">
        <v>1101</v>
      </c>
      <c r="C129" s="81"/>
      <c r="D129" s="123"/>
      <c r="E129" s="93">
        <f t="shared" si="2"/>
        <v>750</v>
      </c>
      <c r="F129" s="93">
        <f t="shared" si="2"/>
        <v>733.8</v>
      </c>
      <c r="G129" s="79">
        <f t="shared" si="0"/>
        <v>97.8</v>
      </c>
    </row>
    <row r="130" spans="1:7" s="36" customFormat="1" ht="78.75">
      <c r="A130" s="84" t="s">
        <v>81</v>
      </c>
      <c r="B130" s="95">
        <v>1101</v>
      </c>
      <c r="C130" s="96" t="s">
        <v>173</v>
      </c>
      <c r="D130" s="97" t="s">
        <v>10</v>
      </c>
      <c r="E130" s="124">
        <f t="shared" si="2"/>
        <v>750</v>
      </c>
      <c r="F130" s="124">
        <f t="shared" si="2"/>
        <v>733.8</v>
      </c>
      <c r="G130" s="79">
        <f t="shared" si="0"/>
        <v>97.8</v>
      </c>
    </row>
    <row r="131" spans="1:7" s="1" customFormat="1" ht="31.5">
      <c r="A131" s="85" t="s">
        <v>76</v>
      </c>
      <c r="B131" s="100">
        <v>1101</v>
      </c>
      <c r="C131" s="101" t="s">
        <v>173</v>
      </c>
      <c r="D131" s="123">
        <v>200</v>
      </c>
      <c r="E131" s="125">
        <v>750</v>
      </c>
      <c r="F131" s="125">
        <v>733.8</v>
      </c>
      <c r="G131" s="89">
        <f t="shared" si="0"/>
        <v>97.8</v>
      </c>
    </row>
    <row r="132" spans="1:7" s="4" customFormat="1" ht="15.75">
      <c r="A132" s="171" t="s">
        <v>53</v>
      </c>
      <c r="B132" s="95">
        <v>1200</v>
      </c>
      <c r="C132" s="81"/>
      <c r="D132" s="97"/>
      <c r="E132" s="124">
        <f>E134</f>
        <v>565</v>
      </c>
      <c r="F132" s="126">
        <f>F134</f>
        <v>562.3</v>
      </c>
      <c r="G132" s="79">
        <f t="shared" si="0"/>
        <v>99.5</v>
      </c>
    </row>
    <row r="133" spans="1:7" s="11" customFormat="1" ht="15.75">
      <c r="A133" s="45" t="s">
        <v>56</v>
      </c>
      <c r="B133" s="95">
        <v>1202</v>
      </c>
      <c r="C133" s="81"/>
      <c r="D133" s="97"/>
      <c r="E133" s="98">
        <f>E134</f>
        <v>565</v>
      </c>
      <c r="F133" s="99">
        <f>F134</f>
        <v>562.3</v>
      </c>
      <c r="G133" s="79">
        <f t="shared" si="0"/>
        <v>99.5</v>
      </c>
    </row>
    <row r="134" spans="1:7" s="36" customFormat="1" ht="15.75">
      <c r="A134" s="84" t="s">
        <v>94</v>
      </c>
      <c r="B134" s="95">
        <v>1202</v>
      </c>
      <c r="C134" s="96" t="s">
        <v>174</v>
      </c>
      <c r="D134" s="97" t="s">
        <v>10</v>
      </c>
      <c r="E134" s="98">
        <f>E135</f>
        <v>565</v>
      </c>
      <c r="F134" s="99">
        <f>F135</f>
        <v>562.3</v>
      </c>
      <c r="G134" s="79">
        <f t="shared" si="0"/>
        <v>99.5</v>
      </c>
    </row>
    <row r="135" spans="1:7" s="1" customFormat="1" ht="31.5">
      <c r="A135" s="172" t="s">
        <v>76</v>
      </c>
      <c r="B135" s="127">
        <v>1202</v>
      </c>
      <c r="C135" s="128" t="s">
        <v>174</v>
      </c>
      <c r="D135" s="133">
        <v>200</v>
      </c>
      <c r="E135" s="129">
        <v>565</v>
      </c>
      <c r="F135" s="130">
        <v>562.3</v>
      </c>
      <c r="G135" s="131">
        <f t="shared" si="0"/>
        <v>99.5</v>
      </c>
    </row>
    <row r="136" spans="1:7" ht="15">
      <c r="A136" s="31"/>
      <c r="B136" s="32"/>
      <c r="C136" s="32"/>
      <c r="D136" s="32"/>
      <c r="E136" s="1"/>
      <c r="F136" s="1"/>
      <c r="G136" s="1"/>
    </row>
    <row r="137" spans="1:4" ht="12.75">
      <c r="A137" s="14"/>
      <c r="B137" s="14"/>
      <c r="C137" s="14"/>
      <c r="D137" s="14"/>
    </row>
    <row r="138" spans="1:4" ht="12.75">
      <c r="A138" s="14"/>
      <c r="B138" s="14"/>
      <c r="C138" s="14"/>
      <c r="D138" s="14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selection activeCell="B28" sqref="B28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1" spans="1:4" ht="15.75">
      <c r="A1" s="5"/>
      <c r="B1" s="5"/>
      <c r="C1" s="5"/>
      <c r="D1" s="5"/>
    </row>
    <row r="2" spans="1:4" ht="15.75">
      <c r="A2" s="5"/>
      <c r="B2" s="17" t="s">
        <v>57</v>
      </c>
      <c r="C2" s="5"/>
      <c r="D2" s="5"/>
    </row>
    <row r="3" spans="1:4" ht="15.75">
      <c r="A3" s="5"/>
      <c r="B3" s="17"/>
      <c r="C3" s="5"/>
      <c r="D3" s="5"/>
    </row>
    <row r="4" spans="1:4" ht="15.75">
      <c r="A4" s="5"/>
      <c r="B4" s="5"/>
      <c r="C4" s="5"/>
      <c r="D4" s="5"/>
    </row>
    <row r="5" spans="1:4" ht="15.75">
      <c r="A5" s="54" t="s">
        <v>9</v>
      </c>
      <c r="B5" s="55" t="s">
        <v>19</v>
      </c>
      <c r="C5" s="54" t="s">
        <v>18</v>
      </c>
      <c r="D5" s="56" t="s">
        <v>40</v>
      </c>
    </row>
    <row r="6" spans="1:4" s="12" customFormat="1" ht="15.75">
      <c r="A6" s="57" t="s">
        <v>60</v>
      </c>
      <c r="B6" s="58" t="s">
        <v>32</v>
      </c>
      <c r="C6" s="148">
        <f>C7+C9</f>
        <v>22323.399999999994</v>
      </c>
      <c r="D6" s="149">
        <f>D7+D9</f>
        <v>20765.100000000006</v>
      </c>
    </row>
    <row r="7" spans="1:4" s="7" customFormat="1" ht="19.5" customHeight="1">
      <c r="A7" s="59" t="s">
        <v>33</v>
      </c>
      <c r="B7" s="9" t="s">
        <v>34</v>
      </c>
      <c r="C7" s="150">
        <v>-119304</v>
      </c>
      <c r="D7" s="151">
        <v>-120115.4</v>
      </c>
    </row>
    <row r="8" spans="1:4" ht="47.25">
      <c r="A8" s="59" t="s">
        <v>35</v>
      </c>
      <c r="B8" s="9" t="s">
        <v>138</v>
      </c>
      <c r="C8" s="150">
        <f>C7</f>
        <v>-119304</v>
      </c>
      <c r="D8" s="151">
        <f>D7</f>
        <v>-120115.4</v>
      </c>
    </row>
    <row r="9" spans="1:4" s="7" customFormat="1" ht="15.75" customHeight="1">
      <c r="A9" s="59" t="s">
        <v>36</v>
      </c>
      <c r="B9" s="9" t="s">
        <v>37</v>
      </c>
      <c r="C9" s="150">
        <v>141627.4</v>
      </c>
      <c r="D9" s="151">
        <v>140880.5</v>
      </c>
    </row>
    <row r="10" spans="1:4" ht="43.5" customHeight="1">
      <c r="A10" s="59" t="s">
        <v>38</v>
      </c>
      <c r="B10" s="9" t="s">
        <v>139</v>
      </c>
      <c r="C10" s="150">
        <f>C9</f>
        <v>141627.4</v>
      </c>
      <c r="D10" s="151">
        <f>D9</f>
        <v>140880.5</v>
      </c>
    </row>
    <row r="11" spans="1:4" ht="21.75" customHeight="1">
      <c r="A11" s="60"/>
      <c r="B11" s="61" t="s">
        <v>39</v>
      </c>
      <c r="C11" s="152">
        <f>C6</f>
        <v>22323.399999999994</v>
      </c>
      <c r="D11" s="153">
        <f>D6</f>
        <v>20765.100000000006</v>
      </c>
    </row>
    <row r="12" spans="1:4" ht="15.75">
      <c r="A12" s="5"/>
      <c r="B12" s="5"/>
      <c r="C12" s="5"/>
      <c r="D12" s="5"/>
    </row>
    <row r="14" spans="1:2" ht="15.75" customHeight="1">
      <c r="A14" s="8"/>
      <c r="B14" s="14"/>
    </row>
    <row r="15" spans="1:2" ht="17.25" customHeight="1">
      <c r="A15" s="8"/>
      <c r="B15" s="14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2019-05-21T08:36:29Z</cp:lastPrinted>
  <dcterms:created xsi:type="dcterms:W3CDTF">1996-10-08T23:32:33Z</dcterms:created>
  <dcterms:modified xsi:type="dcterms:W3CDTF">2020-03-11T06:08:17Z</dcterms:modified>
  <cp:category/>
  <cp:version/>
  <cp:contentType/>
  <cp:contentStatus/>
</cp:coreProperties>
</file>