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<sst xmlns="http://schemas.openxmlformats.org/spreadsheetml/2006/main" count="411" uniqueCount="231">
  <si>
    <t>(тыс.руб.)</t>
  </si>
  <si>
    <t>Источники доходов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</si>
  <si>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</si>
  <si>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</si>
  <si>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</si>
  <si>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</si>
  <si>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</si>
  <si>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</si>
  <si>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</si>
  <si>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</si>
  <si>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</si>
  <si>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</si>
  <si>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</si>
  <si>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000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</si>
  <si>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</si>
  <si>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</si>
  <si>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Субвенции 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</si>
  <si>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</si>
  <si>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</si>
  <si>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</si>
  <si>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</si>
  <si>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</si>
  <si>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</si>
  <si>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</si>
  <si>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</si>
  <si>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 xml:space="preserve">                           1.   Доходы бюджета 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</si>
  <si>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</si>
  <si>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</si>
  <si>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</si>
  <si>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</si>
  <si>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</si>
  <si>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</si>
  <si>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</si>
  <si>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</si>
  <si>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</si>
  <si>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</si>
  <si>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</si>
  <si>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</si>
  <si>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</si>
  <si>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</si>
  <si>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</si>
  <si>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</si>
  <si>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</si>
  <si>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</si>
  <si>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</si>
  <si>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</si>
  <si>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</si>
  <si>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</si>
  <si>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</si>
  <si>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</si>
  <si>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</si>
  <si>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Исполнено 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</si>
  <si>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</si>
  <si>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</si>
  <si>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</si>
  <si>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</si>
  <si>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</si>
  <si>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</si>
  <si>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</si>
  <si>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</si>
  <si>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Массовый спорт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</si>
  <si>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</si>
  <si>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</si>
  <si>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</si>
  <si>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</si>
  <si>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</si>
  <si>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</si>
  <si>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0104</t>
  </si>
  <si>
    <t>0113</t>
  </si>
  <si>
    <t>2190000</t>
  </si>
  <si>
    <t xml:space="preserve">КУЛЬТУРА,  КИНЕМАТОГРАФИЯ </t>
  </si>
  <si>
    <t xml:space="preserve">ФИЗИЧЕСКАЯ КУЛЬТУРА И СПОРТ </t>
  </si>
  <si>
    <t>СРЕДСТВА МАССОВОЙ ИНФОРМАЦИИ</t>
  </si>
  <si>
    <t xml:space="preserve">Утверждено 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</si>
  <si>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</si>
  <si>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</si>
  <si>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 xml:space="preserve">           3.   Источники финансирования дефицита бюджета</t>
  </si>
  <si>
    <t>Доходы от продажи материальных и нематериальных активов</t>
  </si>
  <si>
    <t>Доходы от реализации 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</si>
  <si>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</si>
  <si>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</si>
  <si>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</si>
  <si>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культуры и кинематографии</t>
  </si>
  <si>
    <t xml:space="preserve">000 01 05 00 00 00 0000 000 </t>
  </si>
  <si>
    <t>Резервный фонд Местной Администрации</t>
  </si>
  <si>
    <t>000 00 00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</si>
  <si>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</si>
  <si>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Защита населения и территории  от чрезвычайных ситуаций природного и техногенного характера, гражданская оборона</t>
  </si>
  <si>
    <t>Текущий ремонт и озеленение придомовых территорий и дворовых территорий, включая проезды,пешеходные дорожки: организация дополнительныхпарковочных мест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</si>
  <si>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</si>
  <si>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</si>
  <si>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</si>
  <si>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</si>
  <si>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</si>
  <si>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</si>
  <si>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</si>
  <si>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</si>
  <si>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</si>
  <si>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</si>
  <si>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</si>
  <si>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</si>
  <si>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Налог, взимаемый в связи с применением патентной системы налогообложения</t>
  </si>
  <si>
    <t>0020010</t>
  </si>
  <si>
    <t>0020021</t>
  </si>
  <si>
    <t>Иные бюджетные ассигнования</t>
  </si>
  <si>
    <t>0020023</t>
  </si>
  <si>
    <t>200</t>
  </si>
  <si>
    <t>100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</si>
  <si>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</si>
  <si>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</si>
  <si>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депутатов, осуществляющих свою деятельность на постоянной основе</t>
  </si>
  <si>
    <t>0020022</t>
  </si>
  <si>
    <t>Закупка товаров, работ и услуг для обеспечения государственных (муниципальных) нужд</t>
  </si>
  <si>
    <t>0700060</t>
  </si>
  <si>
    <t>0028010</t>
  </si>
  <si>
    <t>Содержание Главы Местной Администрации (исполнительно-распорядительного органа0 муниципального образования</t>
  </si>
  <si>
    <t>0020031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</si>
  <si>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</si>
  <si>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</si>
  <si>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</si>
  <si>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Аппарат представительного органа муниципального образования</t>
  </si>
  <si>
    <t>Компенсация расходов депутатам, осуществляющим свои полномочия на непостоянной основе</t>
  </si>
  <si>
    <t>Формирование архивных фондов органов местного самоуправления, муниципальных предприятий и учреждений</t>
  </si>
  <si>
    <t>0920071</t>
  </si>
  <si>
    <t>Расходы на обеспечение доступа к информации о деятельности органов местного самоуправления</t>
  </si>
  <si>
    <t>0920075</t>
  </si>
  <si>
    <t xml:space="preserve">Осуществление закупок товаров, услуг для обеспечения муниципальных нужд </t>
  </si>
  <si>
    <t>0920076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</si>
  <si>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 - оздоровительных меропритяий и спортивных мероприятий муниципального образования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</si>
  <si>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</si>
  <si>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457 02 50</t>
  </si>
  <si>
    <t>512 02 40</t>
  </si>
  <si>
    <t>511 80 33</t>
  </si>
  <si>
    <t>Социальное обеспечение и иные выплаты населению</t>
  </si>
  <si>
    <t>Расходы на исполнение государственных полномочий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</si>
  <si>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</si>
  <si>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</si>
  <si>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</si>
  <si>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</si>
  <si>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</si>
  <si>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795 05 60</t>
  </si>
  <si>
    <t>795 05 20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</si>
  <si>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</si>
  <si>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450 02 00</t>
  </si>
  <si>
    <t>795 05 30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</si>
  <si>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</t>
  </si>
  <si>
    <t>795 05 10</t>
  </si>
  <si>
    <t>795 04 90</t>
  </si>
  <si>
    <t>431 01 91</t>
  </si>
  <si>
    <t>428 01 81</t>
  </si>
  <si>
    <t>600 01 65</t>
  </si>
  <si>
    <t>600 01 64</t>
  </si>
  <si>
    <t>Разработка и согласование проектной и разрешительной  документации благоустройства дворовых територий</t>
  </si>
  <si>
    <t>600 01 63</t>
  </si>
  <si>
    <t>600 01 62</t>
  </si>
  <si>
    <t xml:space="preserve">Создание зон отдыха: обустройство, содержание и уборка территорий детских и спортивных площадок </t>
  </si>
  <si>
    <t>600 01 61</t>
  </si>
  <si>
    <t>Проведение санитарных рубок, удаление аварийных, больных деревьев и кустарников в отношении</t>
  </si>
  <si>
    <t>Проведение работ по военно-патриотическому воспитанию граждан муниципального образования</t>
  </si>
  <si>
    <t>600 01 52</t>
  </si>
  <si>
    <t>Уплата членских взносов на осуществление деятельности Совета муниципальных образований Санкт-Петербурга и содержание его органа</t>
  </si>
  <si>
    <t>092 04 40</t>
  </si>
  <si>
    <t>7950510</t>
  </si>
  <si>
    <t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</si>
  <si>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2190090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</si>
  <si>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</si>
  <si>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</si>
  <si>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3450110</t>
  </si>
  <si>
    <t>6000131</t>
  </si>
  <si>
    <t>6000132</t>
  </si>
  <si>
    <t>6000133</t>
  </si>
  <si>
    <t>Оборудование контейнерных площадок на дворовых территориях</t>
  </si>
  <si>
    <t>6000141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</si>
  <si>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</si>
  <si>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6000142</t>
  </si>
  <si>
    <t>6000151</t>
  </si>
  <si>
    <t>РАСХОДЫ   БЮДЖЕТА - всего</t>
  </si>
  <si>
    <t>в том числе:</t>
  </si>
  <si>
    <t>Опубликование муниципальных правовых актов, иной информации</t>
  </si>
  <si>
    <t>НАЦИОНАЛЬНАЯ ЭКОНОМИКА</t>
  </si>
  <si>
    <t>ДОХОДЫ БЮДЖЕТА - всего</t>
  </si>
  <si>
    <t>000 1 05 00000 00 0000 000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</si>
  <si>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</si>
  <si>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</si>
  <si>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</si>
  <si>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</si>
  <si>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</si>
  <si>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</si>
  <si>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</si>
  <si>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</si>
  <si>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182 1 05 02010 02 0000 110</t>
  </si>
  <si>
    <t>000 1 06 00000 00 0000 000</t>
  </si>
  <si>
    <t>182 1 06 01010 03 0000 110</t>
  </si>
  <si>
    <t>000 1 09 00000 00 0000 000</t>
  </si>
  <si>
    <t>182  1 09 04040 01 0000 110</t>
  </si>
  <si>
    <t>000 1 13 00000 00 0000 000</t>
  </si>
  <si>
    <t>000 1 13 02000 00 0000 130</t>
  </si>
  <si>
    <t>000 1 13 02993 03 0000 130</t>
  </si>
  <si>
    <t>811 1 13 02993 03 0100 130</t>
  </si>
  <si>
    <t>000 1 14 00000 00 0000 000</t>
  </si>
  <si>
    <t>000 1 14 02000 00 0000 000</t>
  </si>
  <si>
    <t>969 1  14 02033 03 0000 410</t>
  </si>
  <si>
    <t>000 1 16 00000 00 0000 000</t>
  </si>
  <si>
    <t>182 1 16 06000 01 0000 140</t>
  </si>
  <si>
    <t>806 1 16 90030 03 0100 140</t>
  </si>
  <si>
    <t>860 1 16 90030 03 0100 140</t>
  </si>
  <si>
    <t>860 1 16 90030 03 0200 140</t>
  </si>
  <si>
    <t>000 2 00 00000 00 0000 000</t>
  </si>
  <si>
    <t>000 2 02 00000 00 0000 000</t>
  </si>
  <si>
    <t>969 2 02 03000 00 0000 151</t>
  </si>
  <si>
    <t>969 2 02 03024 03 0000 151</t>
  </si>
  <si>
    <t>969 2 02 03024 03 0100 151</t>
  </si>
  <si>
    <t>969 2 02 03024 03 0200 151</t>
  </si>
  <si>
    <t>969 2 02 03027 03 0100 151</t>
  </si>
  <si>
    <t>969 2 02 03027 03 0200 151</t>
  </si>
  <si>
    <t>000  1 00 00000 00 0000 000</t>
  </si>
  <si>
    <t>182 1 05 02000 02 0000 110</t>
  </si>
  <si>
    <t>182 1 05 02020 02 0000 110</t>
  </si>
  <si>
    <t>182 1 05 04000 02 0000 110</t>
  </si>
  <si>
    <t>182 1 05 04030 02 0000 110</t>
  </si>
  <si>
    <t>000 1 16 90000 00 0000 140</t>
  </si>
  <si>
    <t xml:space="preserve">000 1 16 90030 03 0000 140 </t>
  </si>
  <si>
    <t>807 1 16 90030 03 0100 140</t>
  </si>
  <si>
    <t>969  2 02 03027 00 0000 151</t>
  </si>
  <si>
    <t xml:space="preserve"> 969 2 02 03027 03 0000 151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</si>
  <si>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</si>
  <si>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</si>
  <si>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</si>
  <si>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</si>
  <si>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            ОТЧЕТ   ОБ  ИСПОЛНЕНИИ   БЮДЖЕТА  МУНИЦИПАЛЬНОГО ОБРАЗОВАНИЯ  МУНИЦИПАЛЬНЫЙ ОКРУГ ЮНТОЛОВО  ЗА  2015 ГОД</t>
  </si>
  <si>
    <t>к Решению МС № 02-03/06  от 28.04.2016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</si>
</sst>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  <numFmt numFmtId="175" formatCode="0.000"/>
  </numFmts>
  <fonts count="5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/>
    </xf>
    <xf numFmtId="172" fontId="7" fillId="0" borderId="15" xfId="0" applyNumberFormat="1" applyFont="1" applyBorder="1" applyAlignment="1">
      <alignment horizontal="right" vertical="justify"/>
    </xf>
    <xf numFmtId="0" fontId="7" fillId="0" borderId="16" xfId="0" applyFont="1" applyBorder="1" applyAlignment="1">
      <alignment vertical="justify"/>
    </xf>
    <xf numFmtId="172" fontId="5" fillId="0" borderId="15" xfId="0" applyNumberFormat="1" applyFont="1" applyBorder="1" applyAlignment="1">
      <alignment horizontal="right" vertical="justify"/>
    </xf>
    <xf numFmtId="172" fontId="5" fillId="0" borderId="15" xfId="0" applyNumberFormat="1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172" fontId="7" fillId="0" borderId="16" xfId="0" applyNumberFormat="1" applyFont="1" applyBorder="1" applyAlignment="1">
      <alignment vertical="justify"/>
    </xf>
    <xf numFmtId="172" fontId="5" fillId="0" borderId="16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172" fontId="9" fillId="0" borderId="15" xfId="0" applyNumberFormat="1" applyFont="1" applyBorder="1" applyAlignment="1">
      <alignment horizontal="right" vertical="justify"/>
    </xf>
    <xf numFmtId="0" fontId="16" fillId="0" borderId="0" xfId="0" applyFont="1" applyAlignment="1">
      <alignment/>
    </xf>
    <xf numFmtId="0" fontId="17" fillId="0" borderId="13" xfId="0" applyFont="1" applyBorder="1" applyAlignment="1">
      <alignment wrapText="1"/>
    </xf>
    <xf numFmtId="172" fontId="17" fillId="0" borderId="15" xfId="0" applyNumberFormat="1" applyFont="1" applyBorder="1" applyAlignment="1">
      <alignment horizontal="right" vertical="justify"/>
    </xf>
    <xf numFmtId="0" fontId="17" fillId="0" borderId="16" xfId="0" applyFont="1" applyBorder="1" applyAlignment="1">
      <alignment vertical="justify"/>
    </xf>
    <xf numFmtId="0" fontId="17" fillId="0" borderId="0" xfId="0" applyFont="1" applyAlignment="1">
      <alignment/>
    </xf>
    <xf numFmtId="0" fontId="17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7" fillId="0" borderId="12" xfId="0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172" fontId="7" fillId="0" borderId="15" xfId="0" applyNumberFormat="1" applyFont="1" applyBorder="1" applyAlignment="1">
      <alignment vertical="justify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172" fontId="13" fillId="0" borderId="17" xfId="0" applyNumberFormat="1" applyFont="1" applyBorder="1" applyAlignment="1">
      <alignment horizontal="center"/>
    </xf>
    <xf numFmtId="172" fontId="13" fillId="0" borderId="2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2" fontId="1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3" fillId="0" borderId="17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vertical="center"/>
    </xf>
    <xf numFmtId="173" fontId="13" fillId="0" borderId="22" xfId="0" applyNumberFormat="1" applyFont="1" applyBorder="1" applyAlignment="1">
      <alignment horizontal="center" vertical="center"/>
    </xf>
    <xf numFmtId="172" fontId="13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173" fontId="19" fillId="0" borderId="17" xfId="0" applyNumberFormat="1" applyFont="1" applyBorder="1" applyAlignment="1">
      <alignment horizontal="center" vertical="justify"/>
    </xf>
    <xf numFmtId="49" fontId="19" fillId="0" borderId="15" xfId="0" applyNumberFormat="1" applyFont="1" applyBorder="1" applyAlignment="1">
      <alignment horizontal="center" vertical="justify"/>
    </xf>
    <xf numFmtId="172" fontId="19" fillId="0" borderId="12" xfId="0" applyNumberFormat="1" applyFont="1" applyBorder="1" applyAlignment="1">
      <alignment horizontal="right" vertical="center"/>
    </xf>
    <xf numFmtId="173" fontId="19" fillId="0" borderId="15" xfId="0" applyNumberFormat="1" applyFont="1" applyBorder="1" applyAlignment="1">
      <alignment horizontal="center" vertical="justify" wrapText="1"/>
    </xf>
    <xf numFmtId="49" fontId="19" fillId="0" borderId="15" xfId="0" applyNumberFormat="1" applyFont="1" applyBorder="1" applyAlignment="1">
      <alignment horizontal="center" vertical="justify" wrapText="1"/>
    </xf>
    <xf numFmtId="173" fontId="19" fillId="0" borderId="15" xfId="0" applyNumberFormat="1" applyFont="1" applyBorder="1" applyAlignment="1">
      <alignment horizontal="center" vertical="center"/>
    </xf>
    <xf numFmtId="172" fontId="19" fillId="0" borderId="25" xfId="0" applyNumberFormat="1" applyFont="1" applyBorder="1" applyAlignment="1">
      <alignment vertical="center"/>
    </xf>
    <xf numFmtId="172" fontId="13" fillId="0" borderId="25" xfId="0" applyNumberFormat="1" applyFont="1" applyBorder="1" applyAlignment="1">
      <alignment vertical="center"/>
    </xf>
    <xf numFmtId="172" fontId="19" fillId="0" borderId="12" xfId="0" applyNumberFormat="1" applyFont="1" applyBorder="1" applyAlignment="1">
      <alignment vertical="center"/>
    </xf>
    <xf numFmtId="172" fontId="19" fillId="0" borderId="26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horizontal="center" vertical="center"/>
    </xf>
    <xf numFmtId="173" fontId="19" fillId="0" borderId="17" xfId="0" applyNumberFormat="1" applyFont="1" applyBorder="1" applyAlignment="1">
      <alignment horizontal="center" vertical="center"/>
    </xf>
    <xf numFmtId="173" fontId="13" fillId="0" borderId="17" xfId="0" applyNumberFormat="1" applyFont="1" applyBorder="1" applyAlignment="1">
      <alignment horizontal="center" vertical="justify"/>
    </xf>
    <xf numFmtId="49" fontId="13" fillId="0" borderId="15" xfId="0" applyNumberFormat="1" applyFont="1" applyBorder="1" applyAlignment="1">
      <alignment horizontal="center" vertical="justify"/>
    </xf>
    <xf numFmtId="173" fontId="13" fillId="0" borderId="15" xfId="0" applyNumberFormat="1" applyFont="1" applyBorder="1" applyAlignment="1">
      <alignment horizontal="center" vertical="justify"/>
    </xf>
    <xf numFmtId="173" fontId="19" fillId="0" borderId="2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172" fontId="19" fillId="0" borderId="23" xfId="0" applyNumberFormat="1" applyFont="1" applyBorder="1" applyAlignment="1">
      <alignment horizontal="right" vertical="center"/>
    </xf>
    <xf numFmtId="172" fontId="19" fillId="0" borderId="23" xfId="0" applyNumberFormat="1" applyFont="1" applyBorder="1" applyAlignment="1">
      <alignment vertical="center"/>
    </xf>
    <xf numFmtId="0" fontId="5" fillId="0" borderId="12" xfId="0" applyFont="1" applyBorder="1" applyAlignment="1">
      <alignment vertical="justify" wrapText="1"/>
    </xf>
    <xf numFmtId="0" fontId="7" fillId="0" borderId="15" xfId="0" applyFont="1" applyBorder="1" applyAlignment="1">
      <alignment vertical="top" wrapText="1"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49" fontId="19" fillId="0" borderId="15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2" fontId="13" fillId="0" borderId="12" xfId="0" applyNumberFormat="1" applyFont="1" applyFill="1" applyBorder="1" applyAlignment="1">
      <alignment horizontal="right" vertical="center"/>
    </xf>
    <xf numFmtId="172" fontId="19" fillId="0" borderId="12" xfId="0" applyNumberFormat="1" applyFont="1" applyFill="1" applyBorder="1" applyAlignment="1">
      <alignment horizontal="right" vertical="center"/>
    </xf>
    <xf numFmtId="172" fontId="7" fillId="0" borderId="17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49" fontId="13" fillId="0" borderId="23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justify" wrapText="1"/>
    </xf>
    <xf numFmtId="173" fontId="13" fillId="0" borderId="15" xfId="0" applyNumberFormat="1" applyFont="1" applyBorder="1" applyAlignment="1">
      <alignment horizontal="center" vertical="justify" wrapText="1"/>
    </xf>
    <xf numFmtId="49" fontId="13" fillId="0" borderId="15" xfId="0" applyNumberFormat="1" applyFont="1" applyBorder="1" applyAlignment="1">
      <alignment horizontal="center" vertical="justify" wrapText="1"/>
    </xf>
    <xf numFmtId="172" fontId="13" fillId="0" borderId="0" xfId="0" applyNumberFormat="1" applyFont="1" applyBorder="1" applyAlignment="1">
      <alignment vertical="center"/>
    </xf>
    <xf numFmtId="172" fontId="13" fillId="0" borderId="16" xfId="0" applyNumberFormat="1" applyFont="1" applyBorder="1" applyAlignment="1">
      <alignment vertical="center"/>
    </xf>
    <xf numFmtId="172" fontId="13" fillId="0" borderId="12" xfId="0" applyNumberFormat="1" applyFont="1" applyFill="1" applyBorder="1" applyAlignment="1">
      <alignment vertical="center"/>
    </xf>
    <xf numFmtId="1" fontId="13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173" fontId="19" fillId="0" borderId="30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172" fontId="19" fillId="0" borderId="31" xfId="0" applyNumberFormat="1" applyFont="1" applyBorder="1" applyAlignment="1">
      <alignment horizontal="right" vertical="center"/>
    </xf>
    <xf numFmtId="172" fontId="19" fillId="0" borderId="31" xfId="0" applyNumberFormat="1" applyFont="1" applyBorder="1" applyAlignment="1">
      <alignment vertical="center"/>
    </xf>
    <xf numFmtId="0" fontId="7" fillId="0" borderId="32" xfId="0" applyFont="1" applyBorder="1" applyAlignment="1">
      <alignment horizontal="left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vertical="justify" wrapText="1"/>
    </xf>
    <xf numFmtId="0" fontId="19" fillId="0" borderId="32" xfId="0" applyFont="1" applyBorder="1" applyAlignment="1">
      <alignment vertical="justify" wrapText="1"/>
    </xf>
    <xf numFmtId="0" fontId="19" fillId="0" borderId="32" xfId="0" applyFont="1" applyBorder="1" applyAlignment="1">
      <alignment vertical="top" wrapText="1"/>
    </xf>
    <xf numFmtId="0" fontId="13" fillId="0" borderId="19" xfId="0" applyFont="1" applyBorder="1" applyAlignment="1">
      <alignment vertical="justify" wrapText="1"/>
    </xf>
    <xf numFmtId="0" fontId="19" fillId="0" borderId="33" xfId="0" applyFont="1" applyBorder="1" applyAlignment="1">
      <alignment vertical="justify" wrapText="1"/>
    </xf>
    <xf numFmtId="173" fontId="13" fillId="0" borderId="19" xfId="0" applyNumberFormat="1" applyFont="1" applyBorder="1" applyAlignment="1">
      <alignment horizontal="left" vertical="center"/>
    </xf>
    <xf numFmtId="0" fontId="13" fillId="0" borderId="32" xfId="0" applyFont="1" applyBorder="1" applyAlignment="1">
      <alignment vertical="top" wrapText="1"/>
    </xf>
    <xf numFmtId="0" fontId="7" fillId="0" borderId="32" xfId="0" applyFont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19" fillId="0" borderId="34" xfId="0" applyFont="1" applyBorder="1" applyAlignment="1">
      <alignment vertical="justify" wrapText="1"/>
    </xf>
    <xf numFmtId="172" fontId="7" fillId="0" borderId="29" xfId="0" applyNumberFormat="1" applyFont="1" applyBorder="1" applyAlignment="1">
      <alignment vertical="center"/>
    </xf>
    <xf numFmtId="172" fontId="7" fillId="0" borderId="35" xfId="0" applyNumberFormat="1" applyFont="1" applyBorder="1" applyAlignment="1">
      <alignment vertical="center"/>
    </xf>
    <xf numFmtId="0" fontId="13" fillId="0" borderId="36" xfId="0" applyFont="1" applyBorder="1" applyAlignment="1">
      <alignment horizontal="left" vertical="center"/>
    </xf>
    <xf numFmtId="172" fontId="7" fillId="0" borderId="2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justify"/>
    </xf>
    <xf numFmtId="3" fontId="17" fillId="0" borderId="32" xfId="0" applyNumberFormat="1" applyFont="1" applyBorder="1" applyAlignment="1">
      <alignment horizontal="center" vertical="justify"/>
    </xf>
    <xf numFmtId="3" fontId="7" fillId="0" borderId="32" xfId="0" applyNumberFormat="1" applyFont="1" applyBorder="1" applyAlignment="1">
      <alignment horizontal="center" vertical="justify"/>
    </xf>
    <xf numFmtId="3" fontId="5" fillId="0" borderId="32" xfId="0" applyNumberFormat="1" applyFont="1" applyBorder="1" applyAlignment="1">
      <alignment horizontal="center" vertical="justify"/>
    </xf>
    <xf numFmtId="3" fontId="5" fillId="0" borderId="32" xfId="0" applyNumberFormat="1" applyFont="1" applyBorder="1" applyAlignment="1">
      <alignment horizontal="center" vertical="top"/>
    </xf>
    <xf numFmtId="3" fontId="7" fillId="0" borderId="32" xfId="0" applyNumberFormat="1" applyFont="1" applyBorder="1" applyAlignment="1">
      <alignment horizontal="center" vertical="top"/>
    </xf>
    <xf numFmtId="3" fontId="7" fillId="0" borderId="33" xfId="0" applyNumberFormat="1" applyFont="1" applyBorder="1" applyAlignment="1">
      <alignment horizontal="center" vertical="justify"/>
    </xf>
    <xf numFmtId="3" fontId="5" fillId="0" borderId="33" xfId="0" applyNumberFormat="1" applyFont="1" applyBorder="1" applyAlignment="1">
      <alignment horizontal="center" vertical="justify"/>
    </xf>
    <xf numFmtId="0" fontId="22" fillId="0" borderId="32" xfId="0" applyFont="1" applyBorder="1" applyAlignment="1">
      <alignment horizontal="center"/>
    </xf>
    <xf numFmtId="173" fontId="18" fillId="0" borderId="34" xfId="0" applyNumberFormat="1" applyFont="1" applyBorder="1" applyAlignment="1">
      <alignment/>
    </xf>
    <xf numFmtId="0" fontId="17" fillId="0" borderId="31" xfId="0" applyFont="1" applyBorder="1" applyAlignment="1">
      <alignment wrapText="1"/>
    </xf>
    <xf numFmtId="172" fontId="17" fillId="0" borderId="30" xfId="0" applyNumberFormat="1" applyFont="1" applyBorder="1" applyAlignment="1">
      <alignment horizontal="center"/>
    </xf>
    <xf numFmtId="172" fontId="17" fillId="0" borderId="37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vertical="center"/>
    </xf>
    <xf numFmtId="0" fontId="1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29.28125" style="0" customWidth="1"/>
    <col min="2" max="2" width="80.00390625" style="0" customWidth="1"/>
    <col min="3" max="3" width="14.140625" style="0" customWidth="1"/>
    <col min="4" max="4" width="11.8515625" style="0" customWidth="1"/>
    <col min="5" max="5" width="12.00390625" style="0" customWidth="1"/>
  </cols>
  <sheetData>
    <row r="1" spans="1:3" ht="14.25" customHeight="1">
      <c r="A1" s="18"/>
      <c r="B1" s="6"/>
      <c r="C1" s="10" t="s">
        <v>21</v>
      </c>
    </row>
    <row r="2" ht="0.75" customHeight="1" hidden="1">
      <c r="B2" s="1"/>
    </row>
    <row r="3" spans="2:3" ht="14.25">
      <c r="B3" s="2"/>
      <c r="C3" t="s">
        <v>230</v>
      </c>
    </row>
    <row r="4" ht="14.25">
      <c r="B4" s="2"/>
    </row>
    <row r="5" ht="14.25">
      <c r="B5" s="2"/>
    </row>
    <row r="6" spans="1:2" ht="14.25">
      <c r="A6" s="20" t="s">
        <v>229</v>
      </c>
      <c r="B6" s="20"/>
    </row>
    <row r="7" ht="14.25">
      <c r="B7" s="2"/>
    </row>
    <row r="8" ht="14.25">
      <c r="B8" s="2"/>
    </row>
    <row r="9" ht="18.75">
      <c r="B9" s="8" t="s">
        <v>25</v>
      </c>
    </row>
    <row r="10" spans="3:5" ht="15.75">
      <c r="C10" s="22"/>
      <c r="E10" s="22" t="s">
        <v>0</v>
      </c>
    </row>
    <row r="11" spans="1:32" ht="42.75">
      <c r="A11" s="154"/>
      <c r="B11" s="12" t="s">
        <v>1</v>
      </c>
      <c r="C11" s="11" t="s">
        <v>24</v>
      </c>
      <c r="D11" s="11" t="s">
        <v>22</v>
      </c>
      <c r="E11" s="11" t="s">
        <v>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.75">
      <c r="A12" s="149" t="s">
        <v>180</v>
      </c>
      <c r="B12" s="123"/>
      <c r="C12" s="150">
        <f>C14+C48</f>
        <v>112004.9</v>
      </c>
      <c r="D12" s="150">
        <f>D14+D48</f>
        <v>112706.35999999999</v>
      </c>
      <c r="E12" s="153">
        <f>ROUND(D12/C12*100,1)</f>
        <v>100.6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.75">
      <c r="A13" s="151" t="s">
        <v>177</v>
      </c>
      <c r="B13" s="152"/>
      <c r="C13" s="127"/>
      <c r="D13" s="127"/>
      <c r="E13" s="105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5" s="18" customFormat="1" ht="21" customHeight="1">
      <c r="A14" s="155" t="s">
        <v>215</v>
      </c>
      <c r="B14" s="21" t="s">
        <v>14</v>
      </c>
      <c r="C14" s="104">
        <f>C15+C29+C31+C33+C37+C40</f>
        <v>95286</v>
      </c>
      <c r="D14" s="104">
        <f>D15+D29+D31+D33+D37+D40</f>
        <v>96237.76</v>
      </c>
      <c r="E14" s="105">
        <f>ROUND(D14/C14*100,1)</f>
        <v>101</v>
      </c>
    </row>
    <row r="15" spans="1:5" s="42" customFormat="1" ht="18" customHeight="1">
      <c r="A15" s="156" t="s">
        <v>181</v>
      </c>
      <c r="B15" s="41" t="s">
        <v>2</v>
      </c>
      <c r="C15" s="38">
        <f>C16+C24+C27</f>
        <v>47807</v>
      </c>
      <c r="D15" s="38">
        <f>D16+D24+D27</f>
        <v>48514.06</v>
      </c>
      <c r="E15" s="39">
        <f>ROUND(D15/C15*100,1)</f>
        <v>101.5</v>
      </c>
    </row>
    <row r="16" spans="1:5" s="26" customFormat="1" ht="29.25" customHeight="1">
      <c r="A16" s="157" t="s">
        <v>182</v>
      </c>
      <c r="B16" s="25" t="s">
        <v>18</v>
      </c>
      <c r="C16" s="27">
        <f>C17+C20+C23</f>
        <v>39175</v>
      </c>
      <c r="D16" s="27">
        <f>D17+D20+D23</f>
        <v>39549.06</v>
      </c>
      <c r="E16" s="28">
        <f>ROUND(D16/C16*100,1)</f>
        <v>101</v>
      </c>
    </row>
    <row r="17" spans="1:5" s="26" customFormat="1" ht="31.5">
      <c r="A17" s="157" t="s">
        <v>183</v>
      </c>
      <c r="B17" s="25" t="s">
        <v>19</v>
      </c>
      <c r="C17" s="27">
        <f>C18+C19</f>
        <v>31105</v>
      </c>
      <c r="D17" s="27">
        <f>D18+D19</f>
        <v>31223.8</v>
      </c>
      <c r="E17" s="28">
        <f aca="true" t="shared" si="0" ref="E17:E57">ROUND(D17/C17*100,1)</f>
        <v>100.4</v>
      </c>
    </row>
    <row r="18" spans="1:5" s="6" customFormat="1" ht="31.5">
      <c r="A18" s="158" t="s">
        <v>184</v>
      </c>
      <c r="B18" s="24" t="s">
        <v>19</v>
      </c>
      <c r="C18" s="29">
        <v>31100</v>
      </c>
      <c r="D18" s="30">
        <v>31230.3</v>
      </c>
      <c r="E18" s="31">
        <f t="shared" si="0"/>
        <v>100.4</v>
      </c>
    </row>
    <row r="19" spans="1:5" s="6" customFormat="1" ht="47.25">
      <c r="A19" s="158" t="s">
        <v>185</v>
      </c>
      <c r="B19" s="24" t="s">
        <v>55</v>
      </c>
      <c r="C19" s="29">
        <v>5</v>
      </c>
      <c r="D19" s="30">
        <v>-6.5</v>
      </c>
      <c r="E19" s="31">
        <f t="shared" si="0"/>
        <v>-130</v>
      </c>
    </row>
    <row r="20" spans="1:5" s="26" customFormat="1" ht="29.25" customHeight="1">
      <c r="A20" s="157" t="s">
        <v>186</v>
      </c>
      <c r="B20" s="25" t="s">
        <v>20</v>
      </c>
      <c r="C20" s="27">
        <f>C22+C21</f>
        <v>6210</v>
      </c>
      <c r="D20" s="27">
        <f>D22+D21</f>
        <v>6305.26</v>
      </c>
      <c r="E20" s="32">
        <f t="shared" si="0"/>
        <v>101.5</v>
      </c>
    </row>
    <row r="21" spans="1:5" s="26" customFormat="1" ht="33.75" customHeight="1">
      <c r="A21" s="159" t="s">
        <v>187</v>
      </c>
      <c r="B21" s="24" t="s">
        <v>20</v>
      </c>
      <c r="C21" s="29">
        <v>6205</v>
      </c>
      <c r="D21" s="29">
        <v>6305.2</v>
      </c>
      <c r="E21" s="33">
        <f t="shared" si="0"/>
        <v>101.6</v>
      </c>
    </row>
    <row r="22" spans="1:5" s="6" customFormat="1" ht="48" customHeight="1">
      <c r="A22" s="158" t="s">
        <v>188</v>
      </c>
      <c r="B22" s="24" t="s">
        <v>56</v>
      </c>
      <c r="C22" s="29">
        <v>5</v>
      </c>
      <c r="D22" s="30">
        <v>0.06</v>
      </c>
      <c r="E22" s="33">
        <f t="shared" si="0"/>
        <v>1.2</v>
      </c>
    </row>
    <row r="23" spans="1:5" s="6" customFormat="1" ht="30.75" customHeight="1">
      <c r="A23" s="157" t="s">
        <v>189</v>
      </c>
      <c r="B23" s="95" t="s">
        <v>57</v>
      </c>
      <c r="C23" s="27">
        <v>1860</v>
      </c>
      <c r="D23" s="46">
        <v>2020</v>
      </c>
      <c r="E23" s="32">
        <f t="shared" si="0"/>
        <v>108.6</v>
      </c>
    </row>
    <row r="24" spans="1:5" s="26" customFormat="1" ht="20.25" customHeight="1">
      <c r="A24" s="157" t="s">
        <v>216</v>
      </c>
      <c r="B24" s="43" t="s">
        <v>3</v>
      </c>
      <c r="C24" s="27">
        <f>C25+C26</f>
        <v>7932</v>
      </c>
      <c r="D24" s="27">
        <f>D25+D26</f>
        <v>8412.699999999999</v>
      </c>
      <c r="E24" s="28">
        <f t="shared" si="0"/>
        <v>106.1</v>
      </c>
    </row>
    <row r="25" spans="1:5" s="6" customFormat="1" ht="16.5" customHeight="1">
      <c r="A25" s="158" t="s">
        <v>190</v>
      </c>
      <c r="B25" s="24" t="s">
        <v>3</v>
      </c>
      <c r="C25" s="29">
        <v>7930</v>
      </c>
      <c r="D25" s="30">
        <v>8394.4</v>
      </c>
      <c r="E25" s="31">
        <f t="shared" si="0"/>
        <v>105.9</v>
      </c>
    </row>
    <row r="26" spans="1:5" s="6" customFormat="1" ht="33" customHeight="1">
      <c r="A26" s="158" t="s">
        <v>217</v>
      </c>
      <c r="B26" s="24" t="s">
        <v>58</v>
      </c>
      <c r="C26" s="29">
        <v>2</v>
      </c>
      <c r="D26" s="30">
        <v>18.3</v>
      </c>
      <c r="E26" s="31">
        <f t="shared" si="0"/>
        <v>915</v>
      </c>
    </row>
    <row r="27" spans="1:5" s="26" customFormat="1" ht="33" customHeight="1">
      <c r="A27" s="157" t="s">
        <v>218</v>
      </c>
      <c r="B27" s="101" t="s">
        <v>101</v>
      </c>
      <c r="C27" s="27">
        <f>C28</f>
        <v>700</v>
      </c>
      <c r="D27" s="46">
        <f>D28</f>
        <v>552.3</v>
      </c>
      <c r="E27" s="28">
        <f t="shared" si="0"/>
        <v>78.9</v>
      </c>
    </row>
    <row r="28" spans="1:5" s="6" customFormat="1" ht="33" customHeight="1">
      <c r="A28" s="158" t="s">
        <v>219</v>
      </c>
      <c r="B28" s="100" t="s">
        <v>100</v>
      </c>
      <c r="C28" s="29">
        <v>700</v>
      </c>
      <c r="D28" s="30">
        <v>552.3</v>
      </c>
      <c r="E28" s="31">
        <f t="shared" si="0"/>
        <v>78.9</v>
      </c>
    </row>
    <row r="29" spans="1:5" s="42" customFormat="1" ht="18.75" customHeight="1">
      <c r="A29" s="156" t="s">
        <v>191</v>
      </c>
      <c r="B29" s="44" t="s">
        <v>4</v>
      </c>
      <c r="C29" s="38">
        <f>C30</f>
        <v>42700</v>
      </c>
      <c r="D29" s="38">
        <f>D30</f>
        <v>42637.2</v>
      </c>
      <c r="E29" s="39">
        <f t="shared" si="0"/>
        <v>99.9</v>
      </c>
    </row>
    <row r="30" spans="1:5" s="7" customFormat="1" ht="48.75" customHeight="1">
      <c r="A30" s="158" t="s">
        <v>192</v>
      </c>
      <c r="B30" s="13" t="s">
        <v>225</v>
      </c>
      <c r="C30" s="29">
        <v>42700</v>
      </c>
      <c r="D30" s="34">
        <v>42637.2</v>
      </c>
      <c r="E30" s="31">
        <f t="shared" si="0"/>
        <v>99.9</v>
      </c>
    </row>
    <row r="31" spans="1:5" s="40" customFormat="1" ht="30" customHeight="1">
      <c r="A31" s="156" t="s">
        <v>193</v>
      </c>
      <c r="B31" s="41" t="s">
        <v>9</v>
      </c>
      <c r="C31" s="38">
        <f>C32</f>
        <v>1</v>
      </c>
      <c r="D31" s="38">
        <f>D32</f>
        <v>0</v>
      </c>
      <c r="E31" s="28">
        <f t="shared" si="0"/>
        <v>0</v>
      </c>
    </row>
    <row r="32" spans="1:5" s="7" customFormat="1" ht="19.5" customHeight="1">
      <c r="A32" s="158" t="s">
        <v>194</v>
      </c>
      <c r="B32" s="13" t="s">
        <v>10</v>
      </c>
      <c r="C32" s="29">
        <v>1</v>
      </c>
      <c r="D32" s="30">
        <v>0</v>
      </c>
      <c r="E32" s="31">
        <f t="shared" si="0"/>
        <v>0</v>
      </c>
    </row>
    <row r="33" spans="1:5" s="40" customFormat="1" ht="31.5" customHeight="1">
      <c r="A33" s="156" t="s">
        <v>195</v>
      </c>
      <c r="B33" s="37" t="s">
        <v>64</v>
      </c>
      <c r="C33" s="38">
        <f aca="true" t="shared" si="1" ref="C33:D35">C34</f>
        <v>2300</v>
      </c>
      <c r="D33" s="38">
        <f t="shared" si="1"/>
        <v>2335.1</v>
      </c>
      <c r="E33" s="39">
        <f t="shared" si="0"/>
        <v>101.5</v>
      </c>
    </row>
    <row r="34" spans="1:5" s="26" customFormat="1" ht="15.75">
      <c r="A34" s="157" t="s">
        <v>196</v>
      </c>
      <c r="B34" s="45" t="s">
        <v>65</v>
      </c>
      <c r="C34" s="27">
        <f t="shared" si="1"/>
        <v>2300</v>
      </c>
      <c r="D34" s="27">
        <f t="shared" si="1"/>
        <v>2335.1</v>
      </c>
      <c r="E34" s="28">
        <f t="shared" si="0"/>
        <v>101.5</v>
      </c>
    </row>
    <row r="35" spans="1:5" s="26" customFormat="1" ht="47.25" customHeight="1">
      <c r="A35" s="157" t="s">
        <v>197</v>
      </c>
      <c r="B35" s="45" t="s">
        <v>66</v>
      </c>
      <c r="C35" s="27">
        <f t="shared" si="1"/>
        <v>2300</v>
      </c>
      <c r="D35" s="27">
        <f t="shared" si="1"/>
        <v>2335.1</v>
      </c>
      <c r="E35" s="28">
        <f t="shared" si="0"/>
        <v>101.5</v>
      </c>
    </row>
    <row r="36" spans="1:5" s="6" customFormat="1" ht="66" customHeight="1">
      <c r="A36" s="158" t="s">
        <v>198</v>
      </c>
      <c r="B36" s="14" t="s">
        <v>17</v>
      </c>
      <c r="C36" s="29">
        <v>2300</v>
      </c>
      <c r="D36" s="34">
        <v>2335.1</v>
      </c>
      <c r="E36" s="31">
        <f t="shared" si="0"/>
        <v>101.5</v>
      </c>
    </row>
    <row r="37" spans="1:5" s="6" customFormat="1" ht="15.75">
      <c r="A37" s="160" t="s">
        <v>199</v>
      </c>
      <c r="B37" s="72" t="s">
        <v>77</v>
      </c>
      <c r="C37" s="27">
        <f>C38</f>
        <v>15</v>
      </c>
      <c r="D37" s="27">
        <f>D38</f>
        <v>15</v>
      </c>
      <c r="E37" s="28">
        <f t="shared" si="0"/>
        <v>100</v>
      </c>
    </row>
    <row r="38" spans="1:5" s="6" customFormat="1" ht="67.5" customHeight="1">
      <c r="A38" s="159" t="s">
        <v>200</v>
      </c>
      <c r="B38" s="73" t="s">
        <v>78</v>
      </c>
      <c r="C38" s="29">
        <f>C39</f>
        <v>15</v>
      </c>
      <c r="D38" s="29">
        <f>D39</f>
        <v>15</v>
      </c>
      <c r="E38" s="31">
        <f t="shared" si="0"/>
        <v>100</v>
      </c>
    </row>
    <row r="39" spans="1:5" s="6" customFormat="1" ht="97.5" customHeight="1">
      <c r="A39" s="159" t="s">
        <v>201</v>
      </c>
      <c r="B39" s="73" t="s">
        <v>226</v>
      </c>
      <c r="C39" s="29">
        <v>15</v>
      </c>
      <c r="D39" s="30">
        <v>15</v>
      </c>
      <c r="E39" s="31">
        <f t="shared" si="0"/>
        <v>100</v>
      </c>
    </row>
    <row r="40" spans="1:5" s="42" customFormat="1" ht="21.75" customHeight="1">
      <c r="A40" s="156" t="s">
        <v>202</v>
      </c>
      <c r="B40" s="44" t="s">
        <v>5</v>
      </c>
      <c r="C40" s="38">
        <f>C41+C42</f>
        <v>2463</v>
      </c>
      <c r="D40" s="38">
        <f>D41+D42</f>
        <v>2736.4</v>
      </c>
      <c r="E40" s="39">
        <f t="shared" si="0"/>
        <v>111.1</v>
      </c>
    </row>
    <row r="41" spans="1:5" s="7" customFormat="1" ht="45.75" customHeight="1">
      <c r="A41" s="158" t="s">
        <v>203</v>
      </c>
      <c r="B41" s="13" t="s">
        <v>11</v>
      </c>
      <c r="C41" s="29">
        <v>220</v>
      </c>
      <c r="D41" s="30">
        <v>241.1</v>
      </c>
      <c r="E41" s="33">
        <f t="shared" si="0"/>
        <v>109.6</v>
      </c>
    </row>
    <row r="42" spans="1:5" s="36" customFormat="1" ht="35.25" customHeight="1">
      <c r="A42" s="157" t="s">
        <v>220</v>
      </c>
      <c r="B42" s="25" t="s">
        <v>6</v>
      </c>
      <c r="C42" s="27">
        <f>C43</f>
        <v>2243</v>
      </c>
      <c r="D42" s="27">
        <f>D43</f>
        <v>2495.3</v>
      </c>
      <c r="E42" s="28">
        <f t="shared" si="0"/>
        <v>111.2</v>
      </c>
    </row>
    <row r="43" spans="1:5" s="26" customFormat="1" ht="47.25">
      <c r="A43" s="158" t="s">
        <v>221</v>
      </c>
      <c r="B43" s="94" t="s">
        <v>227</v>
      </c>
      <c r="C43" s="29">
        <f>SUM(C44:C47)</f>
        <v>2243</v>
      </c>
      <c r="D43" s="29">
        <f>SUM(D44:D47)</f>
        <v>2495.3</v>
      </c>
      <c r="E43" s="31">
        <f t="shared" si="0"/>
        <v>111.2</v>
      </c>
    </row>
    <row r="44" spans="1:5" s="7" customFormat="1" ht="51.75" customHeight="1">
      <c r="A44" s="158" t="s">
        <v>204</v>
      </c>
      <c r="B44" s="24" t="s">
        <v>61</v>
      </c>
      <c r="C44" s="29">
        <v>2003</v>
      </c>
      <c r="D44" s="30">
        <v>2270</v>
      </c>
      <c r="E44" s="31">
        <f t="shared" si="0"/>
        <v>113.3</v>
      </c>
    </row>
    <row r="45" spans="1:5" s="7" customFormat="1" ht="51.75" customHeight="1">
      <c r="A45" s="158" t="s">
        <v>222</v>
      </c>
      <c r="B45" s="24" t="s">
        <v>61</v>
      </c>
      <c r="C45" s="29">
        <v>90</v>
      </c>
      <c r="D45" s="30">
        <v>90</v>
      </c>
      <c r="E45" s="31">
        <f t="shared" si="0"/>
        <v>100</v>
      </c>
    </row>
    <row r="46" spans="1:5" s="7" customFormat="1" ht="51.75" customHeight="1">
      <c r="A46" s="158" t="s">
        <v>205</v>
      </c>
      <c r="B46" s="24" t="s">
        <v>61</v>
      </c>
      <c r="C46" s="29">
        <v>130</v>
      </c>
      <c r="D46" s="30">
        <v>132</v>
      </c>
      <c r="E46" s="31">
        <f t="shared" si="0"/>
        <v>101.5</v>
      </c>
    </row>
    <row r="47" spans="1:5" s="7" customFormat="1" ht="54" customHeight="1">
      <c r="A47" s="158" t="s">
        <v>206</v>
      </c>
      <c r="B47" s="24" t="s">
        <v>62</v>
      </c>
      <c r="C47" s="29">
        <v>20</v>
      </c>
      <c r="D47" s="30">
        <v>3.3</v>
      </c>
      <c r="E47" s="31">
        <f t="shared" si="0"/>
        <v>16.5</v>
      </c>
    </row>
    <row r="48" spans="1:5" s="7" customFormat="1" ht="20.25" customHeight="1">
      <c r="A48" s="161" t="s">
        <v>207</v>
      </c>
      <c r="B48" s="15" t="s">
        <v>8</v>
      </c>
      <c r="C48" s="35">
        <f>C49</f>
        <v>16718.899999999998</v>
      </c>
      <c r="D48" s="35">
        <f>D49</f>
        <v>16468.6</v>
      </c>
      <c r="E48" s="28">
        <f t="shared" si="0"/>
        <v>98.5</v>
      </c>
    </row>
    <row r="49" spans="1:5" s="42" customFormat="1" ht="32.25" customHeight="1">
      <c r="A49" s="156" t="s">
        <v>208</v>
      </c>
      <c r="B49" s="41" t="s">
        <v>7</v>
      </c>
      <c r="C49" s="38">
        <f>C50</f>
        <v>16718.899999999998</v>
      </c>
      <c r="D49" s="38">
        <f>D50</f>
        <v>16468.6</v>
      </c>
      <c r="E49" s="39">
        <f t="shared" si="0"/>
        <v>98.5</v>
      </c>
    </row>
    <row r="50" spans="1:5" s="36" customFormat="1" ht="29.25" customHeight="1">
      <c r="A50" s="161" t="s">
        <v>209</v>
      </c>
      <c r="B50" s="25" t="s">
        <v>15</v>
      </c>
      <c r="C50" s="27">
        <f>C51+C55</f>
        <v>16718.899999999998</v>
      </c>
      <c r="D50" s="27">
        <f>D51+D55</f>
        <v>16468.6</v>
      </c>
      <c r="E50" s="28">
        <f t="shared" si="0"/>
        <v>98.5</v>
      </c>
    </row>
    <row r="51" spans="1:5" s="36" customFormat="1" ht="60.75" customHeight="1">
      <c r="A51" s="161" t="s">
        <v>210</v>
      </c>
      <c r="B51" s="25" t="s">
        <v>16</v>
      </c>
      <c r="C51" s="27">
        <f>C52+C53</f>
        <v>3729.6</v>
      </c>
      <c r="D51" s="27">
        <f>D52+D53</f>
        <v>3727.7</v>
      </c>
      <c r="E51" s="28">
        <f t="shared" si="0"/>
        <v>99.9</v>
      </c>
    </row>
    <row r="52" spans="1:5" s="7" customFormat="1" ht="63" customHeight="1">
      <c r="A52" s="162" t="s">
        <v>211</v>
      </c>
      <c r="B52" s="13" t="s">
        <v>52</v>
      </c>
      <c r="C52" s="29">
        <v>3724</v>
      </c>
      <c r="D52" s="34">
        <v>3722.1</v>
      </c>
      <c r="E52" s="31">
        <f t="shared" si="0"/>
        <v>99.9</v>
      </c>
    </row>
    <row r="53" spans="1:5" s="7" customFormat="1" ht="66.75" customHeight="1">
      <c r="A53" s="162" t="s">
        <v>212</v>
      </c>
      <c r="B53" s="13" t="s">
        <v>53</v>
      </c>
      <c r="C53" s="29">
        <v>5.6</v>
      </c>
      <c r="D53" s="30">
        <v>5.6</v>
      </c>
      <c r="E53" s="33">
        <f t="shared" si="0"/>
        <v>100</v>
      </c>
    </row>
    <row r="54" spans="1:5" s="7" customFormat="1" ht="46.5" customHeight="1">
      <c r="A54" s="161" t="s">
        <v>223</v>
      </c>
      <c r="B54" s="101" t="s">
        <v>63</v>
      </c>
      <c r="C54" s="27">
        <f>C55</f>
        <v>12989.3</v>
      </c>
      <c r="D54" s="46">
        <f>D55</f>
        <v>12740.9</v>
      </c>
      <c r="E54" s="28">
        <f t="shared" si="0"/>
        <v>98.1</v>
      </c>
    </row>
    <row r="55" spans="1:5" s="36" customFormat="1" ht="61.5" customHeight="1">
      <c r="A55" s="161" t="s">
        <v>224</v>
      </c>
      <c r="B55" s="101" t="s">
        <v>228</v>
      </c>
      <c r="C55" s="27">
        <f>C56+C57</f>
        <v>12989.3</v>
      </c>
      <c r="D55" s="27">
        <f>D56+D57</f>
        <v>12740.9</v>
      </c>
      <c r="E55" s="28">
        <f t="shared" si="0"/>
        <v>98.1</v>
      </c>
    </row>
    <row r="56" spans="1:5" s="7" customFormat="1" ht="34.5" customHeight="1">
      <c r="A56" s="162" t="s">
        <v>213</v>
      </c>
      <c r="B56" s="13" t="s">
        <v>54</v>
      </c>
      <c r="C56" s="29">
        <v>8681</v>
      </c>
      <c r="D56" s="34">
        <v>8536.4</v>
      </c>
      <c r="E56" s="31">
        <f t="shared" si="0"/>
        <v>98.3</v>
      </c>
    </row>
    <row r="57" spans="1:5" s="7" customFormat="1" ht="31.5">
      <c r="A57" s="158" t="s">
        <v>214</v>
      </c>
      <c r="B57" s="13" t="s">
        <v>59</v>
      </c>
      <c r="C57" s="29">
        <v>4308.3</v>
      </c>
      <c r="D57" s="34">
        <v>4204.5</v>
      </c>
      <c r="E57" s="31">
        <f t="shared" si="0"/>
        <v>97.6</v>
      </c>
    </row>
    <row r="58" ht="12.75">
      <c r="B58" s="16"/>
    </row>
  </sheetData>
  <sheetProtection/>
  <printOptions horizontalCentered="1"/>
  <pageMargins left="0.35433070866141736" right="0.31496062992125984" top="0.52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85" zoomScaleNormal="85" zoomScalePageLayoutView="0" workbookViewId="0" topLeftCell="A1">
      <selection activeCell="E5" sqref="E5:G5"/>
    </sheetView>
  </sheetViews>
  <sheetFormatPr defaultColWidth="9.140625" defaultRowHeight="12.75"/>
  <cols>
    <col min="1" max="1" width="85.421875" style="0" customWidth="1"/>
    <col min="2" max="2" width="10.7109375" style="0" customWidth="1"/>
    <col min="3" max="3" width="11.8515625" style="0" customWidth="1"/>
    <col min="4" max="4" width="10.00390625" style="0" customWidth="1"/>
    <col min="5" max="5" width="13.28125" style="0" customWidth="1"/>
    <col min="6" max="6" width="12.28125" style="0" customWidth="1"/>
    <col min="7" max="7" width="12.57421875" style="0" customWidth="1"/>
    <col min="9" max="9" width="9.8515625" style="0" bestFit="1" customWidth="1"/>
  </cols>
  <sheetData>
    <row r="1" ht="18.75">
      <c r="A1" s="8" t="s">
        <v>40</v>
      </c>
    </row>
    <row r="2" spans="1:5" ht="18">
      <c r="A2" s="3"/>
      <c r="E2" s="49"/>
    </row>
    <row r="3" spans="1:7" ht="12.75" customHeight="1">
      <c r="A3" s="168" t="s">
        <v>26</v>
      </c>
      <c r="B3" s="170" t="s">
        <v>27</v>
      </c>
      <c r="C3" s="170" t="s">
        <v>28</v>
      </c>
      <c r="D3" s="170" t="s">
        <v>29</v>
      </c>
      <c r="E3" s="174" t="s">
        <v>73</v>
      </c>
      <c r="F3" s="170" t="s">
        <v>22</v>
      </c>
      <c r="G3" s="172" t="s">
        <v>23</v>
      </c>
    </row>
    <row r="4" spans="1:7" ht="27" customHeight="1">
      <c r="A4" s="169"/>
      <c r="B4" s="171"/>
      <c r="C4" s="171"/>
      <c r="D4" s="171"/>
      <c r="E4" s="175"/>
      <c r="F4" s="176"/>
      <c r="G4" s="173"/>
    </row>
    <row r="5" spans="1:7" ht="27" customHeight="1">
      <c r="A5" s="122" t="s">
        <v>176</v>
      </c>
      <c r="B5" s="125"/>
      <c r="C5" s="125"/>
      <c r="D5" s="125"/>
      <c r="E5" s="147">
        <f>E7+E41+E44+E48+E74+E89+E98+E110+E114</f>
        <v>112004.89999999998</v>
      </c>
      <c r="F5" s="147">
        <f>F7+F41+F44+F48+F74+F89+F98+F110+F114</f>
        <v>109215.19999999998</v>
      </c>
      <c r="G5" s="148">
        <f aca="true" t="shared" si="0" ref="G5:G117">ROUND(F5/E5*100,1)</f>
        <v>97.5</v>
      </c>
    </row>
    <row r="6" spans="1:7" ht="15" customHeight="1">
      <c r="A6" s="124" t="s">
        <v>177</v>
      </c>
      <c r="B6" s="126"/>
      <c r="C6" s="126"/>
      <c r="D6" s="126"/>
      <c r="E6" s="126"/>
      <c r="F6" s="127"/>
      <c r="G6" s="81"/>
    </row>
    <row r="7" spans="1:7" s="19" customFormat="1" ht="20.25" customHeight="1">
      <c r="A7" s="133" t="s">
        <v>79</v>
      </c>
      <c r="B7" s="63">
        <v>100</v>
      </c>
      <c r="C7" s="64"/>
      <c r="D7" s="64"/>
      <c r="E7" s="65">
        <f>E8+E11+E19+E28+E30</f>
        <v>24920.1</v>
      </c>
      <c r="F7" s="65">
        <f>F8+F11+F19+F28+F30</f>
        <v>24197.7</v>
      </c>
      <c r="G7" s="81">
        <f t="shared" si="0"/>
        <v>97.1</v>
      </c>
    </row>
    <row r="8" spans="1:7" s="19" customFormat="1" ht="31.5" customHeight="1">
      <c r="A8" s="134" t="s">
        <v>74</v>
      </c>
      <c r="B8" s="62">
        <v>102</v>
      </c>
      <c r="C8" s="64" t="s">
        <v>80</v>
      </c>
      <c r="D8" s="64" t="s">
        <v>13</v>
      </c>
      <c r="E8" s="65">
        <f>E9</f>
        <v>1109.1</v>
      </c>
      <c r="F8" s="65">
        <f>F9</f>
        <v>1108.4</v>
      </c>
      <c r="G8" s="81">
        <f t="shared" si="0"/>
        <v>99.9</v>
      </c>
    </row>
    <row r="9" spans="1:7" s="96" customFormat="1" ht="18.75" customHeight="1">
      <c r="A9" s="135" t="s">
        <v>108</v>
      </c>
      <c r="B9" s="62">
        <v>102</v>
      </c>
      <c r="C9" s="64" t="s">
        <v>102</v>
      </c>
      <c r="D9" s="64" t="s">
        <v>13</v>
      </c>
      <c r="E9" s="65">
        <f>E10</f>
        <v>1109.1</v>
      </c>
      <c r="F9" s="65">
        <f>F10</f>
        <v>1108.4</v>
      </c>
      <c r="G9" s="81">
        <f t="shared" si="0"/>
        <v>99.9</v>
      </c>
    </row>
    <row r="10" spans="1:7" s="1" customFormat="1" ht="46.5" customHeight="1">
      <c r="A10" s="136" t="s">
        <v>109</v>
      </c>
      <c r="B10" s="85">
        <v>102</v>
      </c>
      <c r="C10" s="84" t="s">
        <v>102</v>
      </c>
      <c r="D10" s="84" t="s">
        <v>107</v>
      </c>
      <c r="E10" s="76">
        <v>1109.1</v>
      </c>
      <c r="F10" s="76">
        <v>1108.4</v>
      </c>
      <c r="G10" s="80">
        <f>ROUND(F10/E10*100,1)</f>
        <v>99.9</v>
      </c>
    </row>
    <row r="11" spans="1:7" s="2" customFormat="1" ht="33" customHeight="1">
      <c r="A11" s="134" t="s">
        <v>81</v>
      </c>
      <c r="B11" s="62">
        <v>103</v>
      </c>
      <c r="C11" s="84" t="s">
        <v>80</v>
      </c>
      <c r="D11" s="84" t="s">
        <v>13</v>
      </c>
      <c r="E11" s="65">
        <f>E12+E14+E16</f>
        <v>3330.9</v>
      </c>
      <c r="F11" s="65">
        <f>F12+F14+F16</f>
        <v>3323.4</v>
      </c>
      <c r="G11" s="81">
        <f t="shared" si="0"/>
        <v>99.8</v>
      </c>
    </row>
    <row r="12" spans="1:7" s="96" customFormat="1" ht="20.25" customHeight="1">
      <c r="A12" s="135" t="s">
        <v>110</v>
      </c>
      <c r="B12" s="62">
        <v>103</v>
      </c>
      <c r="C12" s="64" t="s">
        <v>103</v>
      </c>
      <c r="D12" s="64" t="s">
        <v>13</v>
      </c>
      <c r="E12" s="65">
        <f>E13</f>
        <v>1092.3</v>
      </c>
      <c r="F12" s="65">
        <f>F13</f>
        <v>1092.2</v>
      </c>
      <c r="G12" s="81">
        <f t="shared" si="0"/>
        <v>100</v>
      </c>
    </row>
    <row r="13" spans="1:7" s="1" customFormat="1" ht="42" customHeight="1">
      <c r="A13" s="136" t="s">
        <v>109</v>
      </c>
      <c r="B13" s="85">
        <v>103</v>
      </c>
      <c r="C13" s="84" t="s">
        <v>103</v>
      </c>
      <c r="D13" s="84" t="s">
        <v>107</v>
      </c>
      <c r="E13" s="76">
        <v>1092.3</v>
      </c>
      <c r="F13" s="76">
        <v>1092.2</v>
      </c>
      <c r="G13" s="80">
        <f t="shared" si="0"/>
        <v>100</v>
      </c>
    </row>
    <row r="14" spans="1:7" s="96" customFormat="1" ht="20.25" customHeight="1">
      <c r="A14" s="135" t="s">
        <v>121</v>
      </c>
      <c r="B14" s="62">
        <v>103</v>
      </c>
      <c r="C14" s="64" t="s">
        <v>80</v>
      </c>
      <c r="D14" s="64" t="s">
        <v>13</v>
      </c>
      <c r="E14" s="65">
        <f>E15</f>
        <v>264.6</v>
      </c>
      <c r="F14" s="65">
        <f>F15</f>
        <v>264.6</v>
      </c>
      <c r="G14" s="81">
        <f t="shared" si="0"/>
        <v>100</v>
      </c>
    </row>
    <row r="15" spans="1:7" s="1" customFormat="1" ht="45.75" customHeight="1">
      <c r="A15" s="137" t="s">
        <v>109</v>
      </c>
      <c r="B15" s="85">
        <v>103</v>
      </c>
      <c r="C15" s="84" t="s">
        <v>111</v>
      </c>
      <c r="D15" s="84" t="s">
        <v>107</v>
      </c>
      <c r="E15" s="76">
        <v>264.6</v>
      </c>
      <c r="F15" s="76">
        <v>264.6</v>
      </c>
      <c r="G15" s="80">
        <f t="shared" si="0"/>
        <v>100</v>
      </c>
    </row>
    <row r="16" spans="1:7" s="96" customFormat="1" ht="18.75" customHeight="1">
      <c r="A16" s="135" t="s">
        <v>120</v>
      </c>
      <c r="B16" s="62">
        <v>103</v>
      </c>
      <c r="C16" s="64" t="s">
        <v>80</v>
      </c>
      <c r="D16" s="64" t="s">
        <v>13</v>
      </c>
      <c r="E16" s="65">
        <f>E17+E18</f>
        <v>1974</v>
      </c>
      <c r="F16" s="65">
        <f>F17+F18</f>
        <v>1966.6</v>
      </c>
      <c r="G16" s="81">
        <f t="shared" si="0"/>
        <v>99.6</v>
      </c>
    </row>
    <row r="17" spans="1:7" s="1" customFormat="1" ht="46.5" customHeight="1">
      <c r="A17" s="136" t="s">
        <v>109</v>
      </c>
      <c r="B17" s="85">
        <v>103</v>
      </c>
      <c r="C17" s="84" t="s">
        <v>105</v>
      </c>
      <c r="D17" s="84" t="s">
        <v>107</v>
      </c>
      <c r="E17" s="76">
        <v>1676</v>
      </c>
      <c r="F17" s="76">
        <v>1673.8</v>
      </c>
      <c r="G17" s="80">
        <f t="shared" si="0"/>
        <v>99.9</v>
      </c>
    </row>
    <row r="18" spans="1:7" s="1" customFormat="1" ht="20.25" customHeight="1">
      <c r="A18" s="136" t="s">
        <v>112</v>
      </c>
      <c r="B18" s="85">
        <v>103</v>
      </c>
      <c r="C18" s="84" t="s">
        <v>105</v>
      </c>
      <c r="D18" s="84" t="s">
        <v>106</v>
      </c>
      <c r="E18" s="76">
        <v>298</v>
      </c>
      <c r="F18" s="76">
        <v>292.8</v>
      </c>
      <c r="G18" s="80">
        <f t="shared" si="0"/>
        <v>98.3</v>
      </c>
    </row>
    <row r="19" spans="1:9" s="18" customFormat="1" ht="33.75" customHeight="1">
      <c r="A19" s="134" t="s">
        <v>31</v>
      </c>
      <c r="B19" s="64" t="s">
        <v>67</v>
      </c>
      <c r="C19" s="64"/>
      <c r="D19" s="65"/>
      <c r="E19" s="102">
        <f>E20+E22+E26</f>
        <v>19305.1</v>
      </c>
      <c r="F19" s="102">
        <f>F20+F22+F26</f>
        <v>19303</v>
      </c>
      <c r="G19" s="81">
        <f t="shared" si="0"/>
        <v>100</v>
      </c>
      <c r="I19" s="60"/>
    </row>
    <row r="20" spans="1:9" s="96" customFormat="1" ht="33" customHeight="1">
      <c r="A20" s="135" t="s">
        <v>115</v>
      </c>
      <c r="B20" s="64" t="s">
        <v>67</v>
      </c>
      <c r="C20" s="64" t="s">
        <v>116</v>
      </c>
      <c r="D20" s="120"/>
      <c r="E20" s="65">
        <f>E21</f>
        <v>1221.5</v>
      </c>
      <c r="F20" s="65">
        <f>F21</f>
        <v>1221.2</v>
      </c>
      <c r="G20" s="81">
        <f t="shared" si="0"/>
        <v>100</v>
      </c>
      <c r="I20" s="97"/>
    </row>
    <row r="21" spans="1:7" s="1" customFormat="1" ht="43.5" customHeight="1">
      <c r="A21" s="137" t="s">
        <v>109</v>
      </c>
      <c r="B21" s="84" t="s">
        <v>67</v>
      </c>
      <c r="C21" s="84" t="s">
        <v>116</v>
      </c>
      <c r="D21" s="67">
        <v>100</v>
      </c>
      <c r="E21" s="76">
        <v>1221.5</v>
      </c>
      <c r="F21" s="76">
        <v>1221.2</v>
      </c>
      <c r="G21" s="80">
        <f t="shared" si="0"/>
        <v>100</v>
      </c>
    </row>
    <row r="22" spans="1:7" s="96" customFormat="1" ht="27" customHeight="1">
      <c r="A22" s="135" t="s">
        <v>117</v>
      </c>
      <c r="B22" s="64" t="s">
        <v>67</v>
      </c>
      <c r="C22" s="64" t="s">
        <v>118</v>
      </c>
      <c r="D22" s="66"/>
      <c r="E22" s="65">
        <f>E23+E24+E25</f>
        <v>18078</v>
      </c>
      <c r="F22" s="65">
        <f>F23+F24+F25</f>
        <v>18076.2</v>
      </c>
      <c r="G22" s="81">
        <f t="shared" si="0"/>
        <v>100</v>
      </c>
    </row>
    <row r="23" spans="1:7" s="1" customFormat="1" ht="48" customHeight="1">
      <c r="A23" s="136" t="s">
        <v>109</v>
      </c>
      <c r="B23" s="84" t="s">
        <v>67</v>
      </c>
      <c r="C23" s="84" t="s">
        <v>118</v>
      </c>
      <c r="D23" s="67">
        <v>100</v>
      </c>
      <c r="E23" s="76">
        <v>15957.2</v>
      </c>
      <c r="F23" s="76">
        <v>15956.8</v>
      </c>
      <c r="G23" s="80">
        <f t="shared" si="0"/>
        <v>100</v>
      </c>
    </row>
    <row r="24" spans="1:7" s="1" customFormat="1" ht="18.75" customHeight="1">
      <c r="A24" s="136" t="s">
        <v>112</v>
      </c>
      <c r="B24" s="84" t="s">
        <v>67</v>
      </c>
      <c r="C24" s="84" t="s">
        <v>118</v>
      </c>
      <c r="D24" s="67">
        <v>200</v>
      </c>
      <c r="E24" s="76">
        <v>2104.3</v>
      </c>
      <c r="F24" s="76">
        <v>2103</v>
      </c>
      <c r="G24" s="80">
        <f t="shared" si="0"/>
        <v>99.9</v>
      </c>
    </row>
    <row r="25" spans="1:9" s="1" customFormat="1" ht="17.25" customHeight="1">
      <c r="A25" s="136" t="s">
        <v>104</v>
      </c>
      <c r="B25" s="84" t="s">
        <v>67</v>
      </c>
      <c r="C25" s="84" t="s">
        <v>118</v>
      </c>
      <c r="D25" s="67">
        <v>800</v>
      </c>
      <c r="E25" s="76">
        <v>16.5</v>
      </c>
      <c r="F25" s="76">
        <v>16.4</v>
      </c>
      <c r="G25" s="80">
        <f t="shared" si="0"/>
        <v>99.4</v>
      </c>
      <c r="I25" s="50"/>
    </row>
    <row r="26" spans="1:9" s="96" customFormat="1" ht="38.25" customHeight="1">
      <c r="A26" s="135" t="s">
        <v>119</v>
      </c>
      <c r="B26" s="64" t="s">
        <v>67</v>
      </c>
      <c r="C26" s="64" t="s">
        <v>114</v>
      </c>
      <c r="D26" s="66"/>
      <c r="E26" s="65">
        <f>E27</f>
        <v>5.6</v>
      </c>
      <c r="F26" s="65">
        <f>F27</f>
        <v>5.6</v>
      </c>
      <c r="G26" s="81">
        <f t="shared" si="0"/>
        <v>100</v>
      </c>
      <c r="I26" s="97"/>
    </row>
    <row r="27" spans="1:9" s="1" customFormat="1" ht="21.75" customHeight="1">
      <c r="A27" s="136" t="s">
        <v>112</v>
      </c>
      <c r="B27" s="84" t="s">
        <v>67</v>
      </c>
      <c r="C27" s="84" t="s">
        <v>114</v>
      </c>
      <c r="D27" s="67">
        <v>200</v>
      </c>
      <c r="E27" s="76">
        <v>5.6</v>
      </c>
      <c r="F27" s="76">
        <v>5.6</v>
      </c>
      <c r="G27" s="80">
        <f t="shared" si="0"/>
        <v>100</v>
      </c>
      <c r="I27" s="50"/>
    </row>
    <row r="28" spans="1:9" s="96" customFormat="1" ht="18.75" customHeight="1">
      <c r="A28" s="138" t="s">
        <v>84</v>
      </c>
      <c r="B28" s="86">
        <v>111</v>
      </c>
      <c r="C28" s="87" t="s">
        <v>113</v>
      </c>
      <c r="D28" s="66"/>
      <c r="E28" s="102">
        <f>E29</f>
        <v>706</v>
      </c>
      <c r="F28" s="102">
        <f>F29</f>
        <v>0</v>
      </c>
      <c r="G28" s="81">
        <f t="shared" si="0"/>
        <v>0</v>
      </c>
      <c r="I28" s="97"/>
    </row>
    <row r="29" spans="1:9" s="1" customFormat="1" ht="18.75" customHeight="1">
      <c r="A29" s="139" t="s">
        <v>104</v>
      </c>
      <c r="B29" s="74">
        <v>111</v>
      </c>
      <c r="C29" s="75" t="s">
        <v>113</v>
      </c>
      <c r="D29" s="67">
        <v>800</v>
      </c>
      <c r="E29" s="103">
        <v>706</v>
      </c>
      <c r="F29" s="103">
        <v>0</v>
      </c>
      <c r="G29" s="81">
        <f t="shared" si="0"/>
        <v>0</v>
      </c>
      <c r="I29" s="50"/>
    </row>
    <row r="30" spans="1:7" s="17" customFormat="1" ht="15.75" customHeight="1">
      <c r="A30" s="140" t="s">
        <v>30</v>
      </c>
      <c r="B30" s="64" t="s">
        <v>68</v>
      </c>
      <c r="C30" s="64"/>
      <c r="D30" s="66"/>
      <c r="E30" s="102">
        <f>E31+E33+E35+E37+E39</f>
        <v>469</v>
      </c>
      <c r="F30" s="102">
        <f>F31+F33+F35+F37+F39</f>
        <v>462.9</v>
      </c>
      <c r="G30" s="81">
        <f t="shared" si="0"/>
        <v>98.7</v>
      </c>
    </row>
    <row r="31" spans="1:7" s="96" customFormat="1" ht="29.25" customHeight="1">
      <c r="A31" s="135" t="s">
        <v>122</v>
      </c>
      <c r="B31" s="86">
        <v>113</v>
      </c>
      <c r="C31" s="87" t="s">
        <v>123</v>
      </c>
      <c r="D31" s="87"/>
      <c r="E31" s="65">
        <f>E32</f>
        <v>156</v>
      </c>
      <c r="F31" s="65">
        <f>F32</f>
        <v>155.6</v>
      </c>
      <c r="G31" s="81">
        <f t="shared" si="0"/>
        <v>99.7</v>
      </c>
    </row>
    <row r="32" spans="1:7" s="1" customFormat="1" ht="15.75" customHeight="1">
      <c r="A32" s="136" t="s">
        <v>112</v>
      </c>
      <c r="B32" s="85">
        <v>113</v>
      </c>
      <c r="C32" s="75" t="s">
        <v>123</v>
      </c>
      <c r="D32" s="84" t="s">
        <v>106</v>
      </c>
      <c r="E32" s="76">
        <v>156</v>
      </c>
      <c r="F32" s="76">
        <v>155.6</v>
      </c>
      <c r="G32" s="80">
        <f>ROUND(F32/E32*100,1)</f>
        <v>99.7</v>
      </c>
    </row>
    <row r="33" spans="1:7" s="96" customFormat="1" ht="16.5" customHeight="1">
      <c r="A33" s="135" t="s">
        <v>124</v>
      </c>
      <c r="B33" s="64" t="s">
        <v>68</v>
      </c>
      <c r="C33" s="64" t="s">
        <v>125</v>
      </c>
      <c r="D33" s="66"/>
      <c r="E33" s="65">
        <f>E34</f>
        <v>6</v>
      </c>
      <c r="F33" s="68">
        <f>F34</f>
        <v>5.3</v>
      </c>
      <c r="G33" s="81">
        <f t="shared" si="0"/>
        <v>88.3</v>
      </c>
    </row>
    <row r="34" spans="1:7" s="1" customFormat="1" ht="16.5" customHeight="1">
      <c r="A34" s="136" t="s">
        <v>112</v>
      </c>
      <c r="B34" s="84" t="s">
        <v>68</v>
      </c>
      <c r="C34" s="84" t="s">
        <v>125</v>
      </c>
      <c r="D34" s="67">
        <v>200</v>
      </c>
      <c r="E34" s="76">
        <v>6</v>
      </c>
      <c r="F34" s="82">
        <v>5.3</v>
      </c>
      <c r="G34" s="81">
        <f t="shared" si="0"/>
        <v>88.3</v>
      </c>
    </row>
    <row r="35" spans="1:7" s="96" customFormat="1" ht="16.5" customHeight="1">
      <c r="A35" s="135" t="s">
        <v>126</v>
      </c>
      <c r="B35" s="64" t="s">
        <v>68</v>
      </c>
      <c r="C35" s="64" t="s">
        <v>127</v>
      </c>
      <c r="D35" s="66"/>
      <c r="E35" s="65">
        <f>E36</f>
        <v>205</v>
      </c>
      <c r="F35" s="68">
        <f>F36</f>
        <v>200</v>
      </c>
      <c r="G35" s="81">
        <f t="shared" si="0"/>
        <v>97.6</v>
      </c>
    </row>
    <row r="36" spans="1:7" s="1" customFormat="1" ht="16.5" customHeight="1">
      <c r="A36" s="136" t="s">
        <v>112</v>
      </c>
      <c r="B36" s="84" t="s">
        <v>68</v>
      </c>
      <c r="C36" s="84" t="s">
        <v>127</v>
      </c>
      <c r="D36" s="67">
        <v>200</v>
      </c>
      <c r="E36" s="76">
        <v>205</v>
      </c>
      <c r="F36" s="82">
        <v>200</v>
      </c>
      <c r="G36" s="80">
        <f t="shared" si="0"/>
        <v>97.6</v>
      </c>
    </row>
    <row r="37" spans="1:7" s="96" customFormat="1" ht="27" customHeight="1">
      <c r="A37" s="141" t="s">
        <v>160</v>
      </c>
      <c r="B37" s="64" t="s">
        <v>68</v>
      </c>
      <c r="C37" s="64" t="s">
        <v>161</v>
      </c>
      <c r="D37" s="66"/>
      <c r="E37" s="65">
        <f>E38</f>
        <v>72</v>
      </c>
      <c r="F37" s="68">
        <f>F38</f>
        <v>72</v>
      </c>
      <c r="G37" s="81">
        <f t="shared" si="0"/>
        <v>100</v>
      </c>
    </row>
    <row r="38" spans="1:7" s="1" customFormat="1" ht="20.25" customHeight="1">
      <c r="A38" s="136" t="s">
        <v>104</v>
      </c>
      <c r="B38" s="84" t="s">
        <v>68</v>
      </c>
      <c r="C38" s="84" t="s">
        <v>161</v>
      </c>
      <c r="D38" s="67">
        <v>800</v>
      </c>
      <c r="E38" s="76">
        <v>72</v>
      </c>
      <c r="F38" s="82">
        <v>72</v>
      </c>
      <c r="G38" s="80">
        <f t="shared" si="0"/>
        <v>100</v>
      </c>
    </row>
    <row r="39" spans="1:7" s="96" customFormat="1" ht="28.5" customHeight="1">
      <c r="A39" s="135" t="s">
        <v>86</v>
      </c>
      <c r="B39" s="64" t="s">
        <v>68</v>
      </c>
      <c r="C39" s="64" t="s">
        <v>162</v>
      </c>
      <c r="D39" s="66"/>
      <c r="E39" s="65">
        <f>E40</f>
        <v>30</v>
      </c>
      <c r="F39" s="68">
        <f>F40</f>
        <v>30</v>
      </c>
      <c r="G39" s="81">
        <f t="shared" si="0"/>
        <v>100</v>
      </c>
    </row>
    <row r="40" spans="1:7" s="1" customFormat="1" ht="20.25" customHeight="1">
      <c r="A40" s="136" t="s">
        <v>112</v>
      </c>
      <c r="B40" s="84" t="s">
        <v>68</v>
      </c>
      <c r="C40" s="84" t="s">
        <v>162</v>
      </c>
      <c r="D40" s="67">
        <v>200</v>
      </c>
      <c r="E40" s="76">
        <v>30</v>
      </c>
      <c r="F40" s="82">
        <v>30</v>
      </c>
      <c r="G40" s="80">
        <f t="shared" si="0"/>
        <v>100</v>
      </c>
    </row>
    <row r="41" spans="1:7" s="17" customFormat="1" ht="34.5" customHeight="1">
      <c r="A41" s="142" t="s">
        <v>32</v>
      </c>
      <c r="B41" s="63">
        <v>300</v>
      </c>
      <c r="C41" s="64" t="s">
        <v>80</v>
      </c>
      <c r="D41" s="67"/>
      <c r="E41" s="102">
        <f>E42</f>
        <v>71</v>
      </c>
      <c r="F41" s="119">
        <f>F42</f>
        <v>70.8</v>
      </c>
      <c r="G41" s="81">
        <f t="shared" si="0"/>
        <v>99.7</v>
      </c>
    </row>
    <row r="42" spans="1:7" s="5" customFormat="1" ht="31.5" customHeight="1">
      <c r="A42" s="143" t="s">
        <v>87</v>
      </c>
      <c r="B42" s="63">
        <v>309</v>
      </c>
      <c r="C42" s="64" t="s">
        <v>69</v>
      </c>
      <c r="D42" s="66"/>
      <c r="E42" s="65">
        <f>E43</f>
        <v>71</v>
      </c>
      <c r="F42" s="68">
        <f>F43</f>
        <v>70.8</v>
      </c>
      <c r="G42" s="81">
        <f t="shared" si="0"/>
        <v>99.7</v>
      </c>
    </row>
    <row r="43" spans="1:7" s="1" customFormat="1" ht="46.5" customHeight="1">
      <c r="A43" s="144" t="s">
        <v>163</v>
      </c>
      <c r="B43" s="79">
        <v>309</v>
      </c>
      <c r="C43" s="84" t="s">
        <v>164</v>
      </c>
      <c r="D43" s="67">
        <v>200</v>
      </c>
      <c r="E43" s="76">
        <v>71</v>
      </c>
      <c r="F43" s="82">
        <v>70.8</v>
      </c>
      <c r="G43" s="80">
        <f t="shared" si="0"/>
        <v>99.7</v>
      </c>
    </row>
    <row r="44" spans="1:7" s="96" customFormat="1" ht="17.25" customHeight="1">
      <c r="A44" s="142" t="s">
        <v>179</v>
      </c>
      <c r="B44" s="63">
        <v>400</v>
      </c>
      <c r="C44" s="64" t="s">
        <v>80</v>
      </c>
      <c r="D44" s="121"/>
      <c r="E44" s="65">
        <f aca="true" t="shared" si="1" ref="E44:F46">E45</f>
        <v>10</v>
      </c>
      <c r="F44" s="68">
        <f t="shared" si="1"/>
        <v>10</v>
      </c>
      <c r="G44" s="80">
        <f t="shared" si="0"/>
        <v>100</v>
      </c>
    </row>
    <row r="45" spans="1:7" s="96" customFormat="1" ht="17.25" customHeight="1">
      <c r="A45" s="142" t="s">
        <v>165</v>
      </c>
      <c r="B45" s="63">
        <v>412</v>
      </c>
      <c r="C45" s="64" t="s">
        <v>80</v>
      </c>
      <c r="D45" s="121"/>
      <c r="E45" s="65">
        <f t="shared" si="1"/>
        <v>10</v>
      </c>
      <c r="F45" s="68">
        <f t="shared" si="1"/>
        <v>10</v>
      </c>
      <c r="G45" s="80">
        <f t="shared" si="0"/>
        <v>100</v>
      </c>
    </row>
    <row r="46" spans="1:7" s="18" customFormat="1" ht="17.25" customHeight="1">
      <c r="A46" s="134" t="s">
        <v>166</v>
      </c>
      <c r="B46" s="63">
        <v>412</v>
      </c>
      <c r="C46" s="64" t="s">
        <v>167</v>
      </c>
      <c r="D46" s="66"/>
      <c r="E46" s="65">
        <f t="shared" si="1"/>
        <v>10</v>
      </c>
      <c r="F46" s="68">
        <f t="shared" si="1"/>
        <v>10</v>
      </c>
      <c r="G46" s="80">
        <f t="shared" si="0"/>
        <v>100</v>
      </c>
    </row>
    <row r="47" spans="1:7" s="18" customFormat="1" ht="17.25" customHeight="1">
      <c r="A47" s="136" t="s">
        <v>112</v>
      </c>
      <c r="B47" s="79">
        <v>412</v>
      </c>
      <c r="C47" s="84" t="s">
        <v>167</v>
      </c>
      <c r="D47" s="67">
        <v>200</v>
      </c>
      <c r="E47" s="76">
        <v>10</v>
      </c>
      <c r="F47" s="82">
        <v>10</v>
      </c>
      <c r="G47" s="80">
        <f t="shared" si="0"/>
        <v>100</v>
      </c>
    </row>
    <row r="48" spans="1:7" s="17" customFormat="1" ht="15.75">
      <c r="A48" s="142" t="s">
        <v>33</v>
      </c>
      <c r="B48" s="63">
        <v>500</v>
      </c>
      <c r="C48" s="64" t="s">
        <v>80</v>
      </c>
      <c r="D48" s="66"/>
      <c r="E48" s="102">
        <f>E49</f>
        <v>60118.299999999996</v>
      </c>
      <c r="F48" s="102">
        <f>F49</f>
        <v>58334.9</v>
      </c>
      <c r="G48" s="81">
        <f t="shared" si="0"/>
        <v>97</v>
      </c>
    </row>
    <row r="49" spans="1:7" s="18" customFormat="1" ht="15.75" customHeight="1">
      <c r="A49" s="134" t="s">
        <v>34</v>
      </c>
      <c r="B49" s="63">
        <v>503</v>
      </c>
      <c r="C49" s="64" t="s">
        <v>80</v>
      </c>
      <c r="D49" s="66"/>
      <c r="E49" s="65">
        <f>E50+E52+E54+E56+E58+E60+E62+E64+E66+E68+E70+E72</f>
        <v>60118.299999999996</v>
      </c>
      <c r="F49" s="65">
        <f>F50+F52+F54+F56+F58+F60+F62+F64+F66+F68+F70+F72</f>
        <v>58334.9</v>
      </c>
      <c r="G49" s="81">
        <f t="shared" si="0"/>
        <v>97</v>
      </c>
    </row>
    <row r="50" spans="1:7" s="96" customFormat="1" ht="30.75" customHeight="1">
      <c r="A50" s="141" t="s">
        <v>88</v>
      </c>
      <c r="B50" s="63">
        <v>503</v>
      </c>
      <c r="C50" s="64" t="s">
        <v>168</v>
      </c>
      <c r="D50" s="66"/>
      <c r="E50" s="65">
        <f>E51</f>
        <v>27824.1</v>
      </c>
      <c r="F50" s="65">
        <f>F51</f>
        <v>27166.4</v>
      </c>
      <c r="G50" s="81">
        <f t="shared" si="0"/>
        <v>97.6</v>
      </c>
    </row>
    <row r="51" spans="1:7" s="1" customFormat="1" ht="17.25" customHeight="1">
      <c r="A51" s="136" t="s">
        <v>112</v>
      </c>
      <c r="B51" s="79">
        <v>503</v>
      </c>
      <c r="C51" s="84" t="s">
        <v>168</v>
      </c>
      <c r="D51" s="67">
        <v>200</v>
      </c>
      <c r="E51" s="76">
        <v>27824.1</v>
      </c>
      <c r="F51" s="76">
        <v>27166.4</v>
      </c>
      <c r="G51" s="80">
        <f t="shared" si="0"/>
        <v>97.6</v>
      </c>
    </row>
    <row r="52" spans="1:7" s="96" customFormat="1" ht="15.75" customHeight="1">
      <c r="A52" s="135" t="s">
        <v>89</v>
      </c>
      <c r="B52" s="63">
        <v>503</v>
      </c>
      <c r="C52" s="64" t="s">
        <v>169</v>
      </c>
      <c r="D52" s="66"/>
      <c r="E52" s="65">
        <f>E53</f>
        <v>9691.8</v>
      </c>
      <c r="F52" s="65">
        <f>F53</f>
        <v>9335.4</v>
      </c>
      <c r="G52" s="81">
        <f t="shared" si="0"/>
        <v>96.3</v>
      </c>
    </row>
    <row r="53" spans="1:7" s="96" customFormat="1" ht="18" customHeight="1">
      <c r="A53" s="136" t="s">
        <v>112</v>
      </c>
      <c r="B53" s="79">
        <v>503</v>
      </c>
      <c r="C53" s="84" t="s">
        <v>169</v>
      </c>
      <c r="D53" s="67">
        <v>200</v>
      </c>
      <c r="E53" s="76">
        <v>9691.8</v>
      </c>
      <c r="F53" s="76">
        <v>9335.4</v>
      </c>
      <c r="G53" s="80">
        <f t="shared" si="0"/>
        <v>96.3</v>
      </c>
    </row>
    <row r="54" spans="1:7" s="96" customFormat="1" ht="30" customHeight="1">
      <c r="A54" s="135" t="s">
        <v>90</v>
      </c>
      <c r="B54" s="63">
        <v>503</v>
      </c>
      <c r="C54" s="64" t="s">
        <v>170</v>
      </c>
      <c r="D54" s="66"/>
      <c r="E54" s="65">
        <f>E55</f>
        <v>1912</v>
      </c>
      <c r="F54" s="65">
        <f>F55</f>
        <v>1834.8</v>
      </c>
      <c r="G54" s="81">
        <f t="shared" si="0"/>
        <v>96</v>
      </c>
    </row>
    <row r="55" spans="1:7" s="96" customFormat="1" ht="20.25" customHeight="1">
      <c r="A55" s="136" t="s">
        <v>112</v>
      </c>
      <c r="B55" s="79">
        <v>503</v>
      </c>
      <c r="C55" s="84" t="s">
        <v>170</v>
      </c>
      <c r="D55" s="67">
        <v>200</v>
      </c>
      <c r="E55" s="76">
        <v>1912</v>
      </c>
      <c r="F55" s="76">
        <v>1834.8</v>
      </c>
      <c r="G55" s="80">
        <f t="shared" si="0"/>
        <v>96</v>
      </c>
    </row>
    <row r="56" spans="1:7" s="96" customFormat="1" ht="17.25" customHeight="1">
      <c r="A56" s="135" t="s">
        <v>171</v>
      </c>
      <c r="B56" s="63">
        <v>503</v>
      </c>
      <c r="C56" s="64" t="s">
        <v>172</v>
      </c>
      <c r="D56" s="66"/>
      <c r="E56" s="65">
        <f>E57</f>
        <v>2237.1</v>
      </c>
      <c r="F56" s="65">
        <f>F57</f>
        <v>2227.1</v>
      </c>
      <c r="G56" s="81">
        <f t="shared" si="0"/>
        <v>99.6</v>
      </c>
    </row>
    <row r="57" spans="1:7" s="96" customFormat="1" ht="15.75" customHeight="1">
      <c r="A57" s="136" t="s">
        <v>112</v>
      </c>
      <c r="B57" s="79">
        <v>503</v>
      </c>
      <c r="C57" s="84" t="s">
        <v>172</v>
      </c>
      <c r="D57" s="67">
        <v>200</v>
      </c>
      <c r="E57" s="76">
        <v>2237.1</v>
      </c>
      <c r="F57" s="76">
        <v>2227.1</v>
      </c>
      <c r="G57" s="80">
        <f t="shared" si="0"/>
        <v>99.6</v>
      </c>
    </row>
    <row r="58" spans="1:7" s="96" customFormat="1" ht="48" customHeight="1">
      <c r="A58" s="135" t="s">
        <v>173</v>
      </c>
      <c r="B58" s="63">
        <v>503</v>
      </c>
      <c r="C58" s="64" t="s">
        <v>174</v>
      </c>
      <c r="D58" s="66"/>
      <c r="E58" s="65">
        <f>E59</f>
        <v>106.8</v>
      </c>
      <c r="F58" s="65">
        <f>F59</f>
        <v>106.7</v>
      </c>
      <c r="G58" s="81">
        <f t="shared" si="0"/>
        <v>99.9</v>
      </c>
    </row>
    <row r="59" spans="1:7" s="96" customFormat="1" ht="15.75" customHeight="1">
      <c r="A59" s="136" t="s">
        <v>112</v>
      </c>
      <c r="B59" s="79">
        <v>503</v>
      </c>
      <c r="C59" s="84" t="s">
        <v>174</v>
      </c>
      <c r="D59" s="67">
        <v>200</v>
      </c>
      <c r="E59" s="76">
        <v>106.8</v>
      </c>
      <c r="F59" s="76">
        <v>106.7</v>
      </c>
      <c r="G59" s="80">
        <f t="shared" si="0"/>
        <v>99.9</v>
      </c>
    </row>
    <row r="60" spans="1:7" s="96" customFormat="1" ht="15.75" customHeight="1">
      <c r="A60" s="135" t="s">
        <v>94</v>
      </c>
      <c r="B60" s="63">
        <v>503</v>
      </c>
      <c r="C60" s="64" t="s">
        <v>175</v>
      </c>
      <c r="D60" s="66"/>
      <c r="E60" s="65">
        <f>E61</f>
        <v>2746.2</v>
      </c>
      <c r="F60" s="65">
        <f>F61</f>
        <v>2746.1</v>
      </c>
      <c r="G60" s="80">
        <f t="shared" si="0"/>
        <v>100</v>
      </c>
    </row>
    <row r="61" spans="1:7" s="96" customFormat="1" ht="15.75" customHeight="1">
      <c r="A61" s="136" t="s">
        <v>112</v>
      </c>
      <c r="B61" s="79">
        <v>503</v>
      </c>
      <c r="C61" s="84" t="s">
        <v>175</v>
      </c>
      <c r="D61" s="67">
        <v>200</v>
      </c>
      <c r="E61" s="76">
        <v>2746.2</v>
      </c>
      <c r="F61" s="76">
        <v>2746.1</v>
      </c>
      <c r="G61" s="80">
        <f t="shared" si="0"/>
        <v>100</v>
      </c>
    </row>
    <row r="62" spans="1:7" s="96" customFormat="1" ht="15.75" customHeight="1">
      <c r="A62" s="135" t="s">
        <v>157</v>
      </c>
      <c r="B62" s="63">
        <v>503</v>
      </c>
      <c r="C62" s="84" t="s">
        <v>159</v>
      </c>
      <c r="D62" s="66"/>
      <c r="E62" s="65">
        <f>E63</f>
        <v>359</v>
      </c>
      <c r="F62" s="65">
        <f>F63</f>
        <v>358.3</v>
      </c>
      <c r="G62" s="81">
        <f t="shared" si="0"/>
        <v>99.8</v>
      </c>
    </row>
    <row r="63" spans="1:7" s="1" customFormat="1" ht="18.75" customHeight="1">
      <c r="A63" s="136" t="s">
        <v>112</v>
      </c>
      <c r="B63" s="63">
        <v>503</v>
      </c>
      <c r="C63" s="84" t="s">
        <v>159</v>
      </c>
      <c r="D63" s="67">
        <v>200</v>
      </c>
      <c r="E63" s="76">
        <v>359</v>
      </c>
      <c r="F63" s="76">
        <v>358.3</v>
      </c>
      <c r="G63" s="80">
        <f t="shared" si="0"/>
        <v>99.8</v>
      </c>
    </row>
    <row r="64" spans="1:7" s="96" customFormat="1" ht="29.25" customHeight="1">
      <c r="A64" s="135" t="s">
        <v>155</v>
      </c>
      <c r="B64" s="63">
        <v>503</v>
      </c>
      <c r="C64" s="64" t="s">
        <v>156</v>
      </c>
      <c r="D64" s="108" t="s">
        <v>13</v>
      </c>
      <c r="E64" s="65">
        <f>E65</f>
        <v>13026.4</v>
      </c>
      <c r="F64" s="65">
        <f>F65</f>
        <v>12432.4</v>
      </c>
      <c r="G64" s="80">
        <f t="shared" si="0"/>
        <v>95.4</v>
      </c>
    </row>
    <row r="65" spans="1:7" s="1" customFormat="1" ht="15.75" customHeight="1">
      <c r="A65" s="136" t="s">
        <v>112</v>
      </c>
      <c r="B65" s="79">
        <v>503</v>
      </c>
      <c r="C65" s="84" t="s">
        <v>156</v>
      </c>
      <c r="D65" s="67">
        <v>200</v>
      </c>
      <c r="E65" s="76">
        <v>13026.4</v>
      </c>
      <c r="F65" s="76">
        <v>12432.4</v>
      </c>
      <c r="G65" s="80">
        <f t="shared" si="0"/>
        <v>95.4</v>
      </c>
    </row>
    <row r="66" spans="1:7" s="96" customFormat="1" ht="15.75" customHeight="1">
      <c r="A66" s="135" t="s">
        <v>91</v>
      </c>
      <c r="B66" s="63">
        <v>503</v>
      </c>
      <c r="C66" s="64" t="s">
        <v>154</v>
      </c>
      <c r="D66" s="108" t="s">
        <v>13</v>
      </c>
      <c r="E66" s="65">
        <f>E67</f>
        <v>120</v>
      </c>
      <c r="F66" s="65">
        <f>F67</f>
        <v>120</v>
      </c>
      <c r="G66" s="80">
        <f t="shared" si="0"/>
        <v>100</v>
      </c>
    </row>
    <row r="67" spans="1:7" s="1" customFormat="1" ht="15.75" customHeight="1">
      <c r="A67" s="136" t="s">
        <v>112</v>
      </c>
      <c r="B67" s="79">
        <v>503</v>
      </c>
      <c r="C67" s="84" t="s">
        <v>154</v>
      </c>
      <c r="D67" s="67">
        <v>200</v>
      </c>
      <c r="E67" s="76">
        <v>120</v>
      </c>
      <c r="F67" s="76">
        <v>120</v>
      </c>
      <c r="G67" s="80">
        <f t="shared" si="0"/>
        <v>100</v>
      </c>
    </row>
    <row r="68" spans="1:7" s="96" customFormat="1" ht="16.5" customHeight="1">
      <c r="A68" s="135" t="s">
        <v>152</v>
      </c>
      <c r="B68" s="63">
        <v>503</v>
      </c>
      <c r="C68" s="64" t="s">
        <v>153</v>
      </c>
      <c r="D68" s="108" t="s">
        <v>13</v>
      </c>
      <c r="E68" s="65">
        <f>E69</f>
        <v>1631.1</v>
      </c>
      <c r="F68" s="65">
        <f>F69</f>
        <v>1560.6</v>
      </c>
      <c r="G68" s="80">
        <f t="shared" si="0"/>
        <v>95.7</v>
      </c>
    </row>
    <row r="69" spans="1:7" s="1" customFormat="1" ht="15.75" customHeight="1">
      <c r="A69" s="136" t="s">
        <v>112</v>
      </c>
      <c r="B69" s="79">
        <v>503</v>
      </c>
      <c r="C69" s="84" t="s">
        <v>153</v>
      </c>
      <c r="D69" s="67">
        <v>200</v>
      </c>
      <c r="E69" s="76">
        <v>1631.1</v>
      </c>
      <c r="F69" s="76">
        <v>1560.6</v>
      </c>
      <c r="G69" s="80">
        <f t="shared" si="0"/>
        <v>95.7</v>
      </c>
    </row>
    <row r="70" spans="1:7" s="96" customFormat="1" ht="18" customHeight="1">
      <c r="A70" s="135" t="s">
        <v>92</v>
      </c>
      <c r="B70" s="63">
        <v>503</v>
      </c>
      <c r="C70" s="64" t="s">
        <v>151</v>
      </c>
      <c r="D70" s="108" t="s">
        <v>13</v>
      </c>
      <c r="E70" s="65">
        <f>E71</f>
        <v>363.8</v>
      </c>
      <c r="F70" s="65">
        <f>F71</f>
        <v>347.1</v>
      </c>
      <c r="G70" s="81">
        <f>ROUND(F70/E70*100,1)</f>
        <v>95.4</v>
      </c>
    </row>
    <row r="71" spans="1:7" s="1" customFormat="1" ht="18.75" customHeight="1">
      <c r="A71" s="136" t="s">
        <v>112</v>
      </c>
      <c r="B71" s="79">
        <v>503</v>
      </c>
      <c r="C71" s="84" t="s">
        <v>151</v>
      </c>
      <c r="D71" s="67">
        <v>200</v>
      </c>
      <c r="E71" s="76">
        <v>363.8</v>
      </c>
      <c r="F71" s="76">
        <v>347.1</v>
      </c>
      <c r="G71" s="81">
        <f>ROUND(F71/E71*100,1)</f>
        <v>95.4</v>
      </c>
    </row>
    <row r="72" spans="1:7" s="96" customFormat="1" ht="18" customHeight="1">
      <c r="A72" s="135" t="s">
        <v>93</v>
      </c>
      <c r="B72" s="63">
        <v>503</v>
      </c>
      <c r="C72" s="64" t="s">
        <v>150</v>
      </c>
      <c r="D72" s="108" t="s">
        <v>13</v>
      </c>
      <c r="E72" s="65">
        <f>E73</f>
        <v>100</v>
      </c>
      <c r="F72" s="65">
        <f>F73</f>
        <v>100</v>
      </c>
      <c r="G72" s="81">
        <f>ROUND(F73/E73*100,1)</f>
        <v>100</v>
      </c>
    </row>
    <row r="73" spans="1:7" s="1" customFormat="1" ht="18" customHeight="1">
      <c r="A73" s="136" t="s">
        <v>112</v>
      </c>
      <c r="B73" s="79">
        <v>503</v>
      </c>
      <c r="C73" s="84" t="s">
        <v>150</v>
      </c>
      <c r="D73" s="67">
        <v>200</v>
      </c>
      <c r="E73" s="76">
        <v>100</v>
      </c>
      <c r="F73" s="76">
        <v>100</v>
      </c>
      <c r="G73" s="81">
        <f t="shared" si="0"/>
        <v>100</v>
      </c>
    </row>
    <row r="74" spans="1:7" s="18" customFormat="1" ht="15" customHeight="1">
      <c r="A74" s="142" t="s">
        <v>35</v>
      </c>
      <c r="B74" s="63">
        <v>700</v>
      </c>
      <c r="C74" s="64" t="s">
        <v>80</v>
      </c>
      <c r="D74" s="108" t="s">
        <v>13</v>
      </c>
      <c r="E74" s="102">
        <f>E75+E78</f>
        <v>1180.7</v>
      </c>
      <c r="F74" s="102">
        <f>F75+F78</f>
        <v>1180.3999999999999</v>
      </c>
      <c r="G74" s="80">
        <f>ROUND(F74/E74*100,1)</f>
        <v>100</v>
      </c>
    </row>
    <row r="75" spans="1:7" s="1" customFormat="1" ht="18.75" customHeight="1">
      <c r="A75" s="135" t="s">
        <v>95</v>
      </c>
      <c r="B75" s="63">
        <v>705</v>
      </c>
      <c r="C75" s="64" t="s">
        <v>85</v>
      </c>
      <c r="D75" s="108" t="s">
        <v>13</v>
      </c>
      <c r="E75" s="65">
        <f>E76</f>
        <v>143.2</v>
      </c>
      <c r="F75" s="65">
        <f>F76</f>
        <v>143.1</v>
      </c>
      <c r="G75" s="80">
        <f>ROUND(F75/E75*100,1)</f>
        <v>99.9</v>
      </c>
    </row>
    <row r="76" spans="1:7" s="96" customFormat="1" ht="46.5" customHeight="1">
      <c r="A76" s="135" t="s">
        <v>96</v>
      </c>
      <c r="B76" s="63">
        <v>705</v>
      </c>
      <c r="C76" s="64" t="s">
        <v>149</v>
      </c>
      <c r="D76" s="108" t="s">
        <v>13</v>
      </c>
      <c r="E76" s="65">
        <f>E77</f>
        <v>143.2</v>
      </c>
      <c r="F76" s="65">
        <f>F77</f>
        <v>143.1</v>
      </c>
      <c r="G76" s="81">
        <f>ROUND(F76/E76*100,1)</f>
        <v>99.9</v>
      </c>
    </row>
    <row r="77" spans="1:7" s="1" customFormat="1" ht="17.25" customHeight="1">
      <c r="A77" s="136" t="s">
        <v>112</v>
      </c>
      <c r="B77" s="79">
        <v>705</v>
      </c>
      <c r="C77" s="84" t="s">
        <v>149</v>
      </c>
      <c r="D77" s="67">
        <v>200</v>
      </c>
      <c r="E77" s="76">
        <v>143.2</v>
      </c>
      <c r="F77" s="76">
        <v>143.1</v>
      </c>
      <c r="G77" s="80">
        <f>ROUND(F77/E77*100,1)</f>
        <v>99.9</v>
      </c>
    </row>
    <row r="78" spans="1:7" s="61" customFormat="1" ht="18.75" customHeight="1">
      <c r="A78" s="134" t="s">
        <v>36</v>
      </c>
      <c r="B78" s="63">
        <v>707</v>
      </c>
      <c r="C78" s="64" t="s">
        <v>80</v>
      </c>
      <c r="D78" s="108" t="s">
        <v>13</v>
      </c>
      <c r="E78" s="65">
        <f>E79+E81+E83+E85+E87</f>
        <v>1037.5</v>
      </c>
      <c r="F78" s="65">
        <f>F79+F81+F83+F85+F87</f>
        <v>1037.3</v>
      </c>
      <c r="G78" s="81">
        <f t="shared" si="0"/>
        <v>100</v>
      </c>
    </row>
    <row r="79" spans="1:7" s="96" customFormat="1" ht="30.75" customHeight="1">
      <c r="A79" s="135" t="s">
        <v>158</v>
      </c>
      <c r="B79" s="63">
        <v>707</v>
      </c>
      <c r="C79" s="116" t="s">
        <v>148</v>
      </c>
      <c r="D79" s="108" t="s">
        <v>13</v>
      </c>
      <c r="E79" s="65">
        <f>E80</f>
        <v>471.5</v>
      </c>
      <c r="F79" s="68">
        <f>F80</f>
        <v>471.4</v>
      </c>
      <c r="G79" s="81">
        <f t="shared" si="0"/>
        <v>100</v>
      </c>
    </row>
    <row r="80" spans="1:7" s="9" customFormat="1" ht="18" customHeight="1">
      <c r="A80" s="136" t="s">
        <v>112</v>
      </c>
      <c r="B80" s="77">
        <v>707</v>
      </c>
      <c r="C80" s="78" t="s">
        <v>148</v>
      </c>
      <c r="D80" s="78" t="s">
        <v>106</v>
      </c>
      <c r="E80" s="76">
        <v>471.5</v>
      </c>
      <c r="F80" s="82">
        <v>471.4</v>
      </c>
      <c r="G80" s="81">
        <f t="shared" si="0"/>
        <v>100</v>
      </c>
    </row>
    <row r="81" spans="1:7" s="96" customFormat="1" ht="31.5" customHeight="1">
      <c r="A81" s="135" t="s">
        <v>97</v>
      </c>
      <c r="B81" s="115">
        <v>707</v>
      </c>
      <c r="C81" s="116" t="s">
        <v>147</v>
      </c>
      <c r="D81" s="116" t="s">
        <v>13</v>
      </c>
      <c r="E81" s="65">
        <f>E82</f>
        <v>216</v>
      </c>
      <c r="F81" s="68">
        <f>F82</f>
        <v>215.9</v>
      </c>
      <c r="G81" s="81">
        <f t="shared" si="0"/>
        <v>100</v>
      </c>
    </row>
    <row r="82" spans="1:7" s="9" customFormat="1" ht="20.25" customHeight="1">
      <c r="A82" s="136" t="s">
        <v>112</v>
      </c>
      <c r="B82" s="77">
        <v>707</v>
      </c>
      <c r="C82" s="78" t="s">
        <v>147</v>
      </c>
      <c r="D82" s="78" t="s">
        <v>106</v>
      </c>
      <c r="E82" s="76">
        <v>216</v>
      </c>
      <c r="F82" s="82">
        <v>215.9</v>
      </c>
      <c r="G82" s="81">
        <f t="shared" si="0"/>
        <v>100</v>
      </c>
    </row>
    <row r="83" spans="1:7" s="96" customFormat="1" ht="30.75" customHeight="1">
      <c r="A83" s="135" t="s">
        <v>86</v>
      </c>
      <c r="B83" s="115">
        <v>707</v>
      </c>
      <c r="C83" s="116" t="s">
        <v>146</v>
      </c>
      <c r="D83" s="116" t="s">
        <v>13</v>
      </c>
      <c r="E83" s="65">
        <f>E84</f>
        <v>100</v>
      </c>
      <c r="F83" s="68">
        <f>F84</f>
        <v>100</v>
      </c>
      <c r="G83" s="81">
        <f t="shared" si="0"/>
        <v>100</v>
      </c>
    </row>
    <row r="84" spans="1:7" s="9" customFormat="1" ht="18.75" customHeight="1">
      <c r="A84" s="136" t="s">
        <v>112</v>
      </c>
      <c r="B84" s="77">
        <v>707</v>
      </c>
      <c r="C84" s="78" t="s">
        <v>146</v>
      </c>
      <c r="D84" s="78" t="s">
        <v>106</v>
      </c>
      <c r="E84" s="76">
        <v>100</v>
      </c>
      <c r="F84" s="82">
        <v>100</v>
      </c>
      <c r="G84" s="81">
        <f t="shared" si="0"/>
        <v>100</v>
      </c>
    </row>
    <row r="85" spans="1:7" s="96" customFormat="1" ht="29.25" customHeight="1">
      <c r="A85" s="135" t="s">
        <v>142</v>
      </c>
      <c r="B85" s="115">
        <v>707</v>
      </c>
      <c r="C85" s="116" t="s">
        <v>141</v>
      </c>
      <c r="D85" s="116" t="s">
        <v>13</v>
      </c>
      <c r="E85" s="65">
        <f>E86</f>
        <v>150</v>
      </c>
      <c r="F85" s="68">
        <f>F86</f>
        <v>150</v>
      </c>
      <c r="G85" s="81">
        <v>100</v>
      </c>
    </row>
    <row r="86" spans="1:8" s="9" customFormat="1" ht="18.75" customHeight="1">
      <c r="A86" s="136" t="s">
        <v>112</v>
      </c>
      <c r="B86" s="77">
        <v>707</v>
      </c>
      <c r="C86" s="78" t="s">
        <v>141</v>
      </c>
      <c r="D86" s="78" t="s">
        <v>106</v>
      </c>
      <c r="E86" s="76">
        <v>150</v>
      </c>
      <c r="F86" s="82">
        <v>150</v>
      </c>
      <c r="G86" s="118">
        <v>100</v>
      </c>
      <c r="H86" s="117"/>
    </row>
    <row r="87" spans="1:7" s="96" customFormat="1" ht="42" customHeight="1">
      <c r="A87" s="135" t="s">
        <v>145</v>
      </c>
      <c r="B87" s="115">
        <v>707</v>
      </c>
      <c r="C87" s="116" t="s">
        <v>144</v>
      </c>
      <c r="D87" s="116" t="s">
        <v>13</v>
      </c>
      <c r="E87" s="65">
        <f>E88</f>
        <v>100</v>
      </c>
      <c r="F87" s="68">
        <f>F88</f>
        <v>100</v>
      </c>
      <c r="G87" s="81">
        <f t="shared" si="0"/>
        <v>100</v>
      </c>
    </row>
    <row r="88" spans="1:7" s="9" customFormat="1" ht="17.25" customHeight="1">
      <c r="A88" s="136" t="s">
        <v>112</v>
      </c>
      <c r="B88" s="77">
        <v>707</v>
      </c>
      <c r="C88" s="78" t="s">
        <v>144</v>
      </c>
      <c r="D88" s="114" t="s">
        <v>106</v>
      </c>
      <c r="E88" s="76">
        <v>100</v>
      </c>
      <c r="F88" s="82">
        <v>100</v>
      </c>
      <c r="G88" s="81">
        <f t="shared" si="0"/>
        <v>100</v>
      </c>
    </row>
    <row r="89" spans="1:7" s="10" customFormat="1" ht="15.75">
      <c r="A89" s="142" t="s">
        <v>70</v>
      </c>
      <c r="B89" s="63">
        <v>800</v>
      </c>
      <c r="C89" s="64" t="s">
        <v>85</v>
      </c>
      <c r="D89" s="108" t="s">
        <v>13</v>
      </c>
      <c r="E89" s="102">
        <f>E90+E93</f>
        <v>6356.9</v>
      </c>
      <c r="F89" s="102">
        <f>F90+F93</f>
        <v>6338.5</v>
      </c>
      <c r="G89" s="81">
        <f t="shared" si="0"/>
        <v>99.7</v>
      </c>
    </row>
    <row r="90" spans="1:7" s="18" customFormat="1" ht="15">
      <c r="A90" s="134" t="s">
        <v>37</v>
      </c>
      <c r="B90" s="63">
        <v>801</v>
      </c>
      <c r="C90" s="64" t="s">
        <v>85</v>
      </c>
      <c r="D90" s="108" t="s">
        <v>13</v>
      </c>
      <c r="E90" s="65">
        <f>E91</f>
        <v>5390.4</v>
      </c>
      <c r="F90" s="68">
        <f>F91</f>
        <v>5372.1</v>
      </c>
      <c r="G90" s="81">
        <f t="shared" si="0"/>
        <v>99.7</v>
      </c>
    </row>
    <row r="91" spans="1:7" s="18" customFormat="1" ht="30.75" customHeight="1">
      <c r="A91" s="135" t="s">
        <v>99</v>
      </c>
      <c r="B91" s="63">
        <v>801</v>
      </c>
      <c r="C91" s="64" t="s">
        <v>143</v>
      </c>
      <c r="D91" s="108" t="s">
        <v>13</v>
      </c>
      <c r="E91" s="65">
        <f>E92</f>
        <v>5390.4</v>
      </c>
      <c r="F91" s="68">
        <f>F92</f>
        <v>5372.1</v>
      </c>
      <c r="G91" s="81">
        <f t="shared" si="0"/>
        <v>99.7</v>
      </c>
    </row>
    <row r="92" spans="1:7" s="18" customFormat="1" ht="18" customHeight="1">
      <c r="A92" s="136" t="s">
        <v>112</v>
      </c>
      <c r="B92" s="79">
        <v>801</v>
      </c>
      <c r="C92" s="84" t="s">
        <v>143</v>
      </c>
      <c r="D92" s="67">
        <v>200</v>
      </c>
      <c r="E92" s="76">
        <v>5390.4</v>
      </c>
      <c r="F92" s="82">
        <v>5372.1</v>
      </c>
      <c r="G92" s="81">
        <f t="shared" si="0"/>
        <v>99.7</v>
      </c>
    </row>
    <row r="93" spans="1:7" s="1" customFormat="1" ht="19.5" customHeight="1">
      <c r="A93" s="135" t="s">
        <v>82</v>
      </c>
      <c r="B93" s="88">
        <v>804</v>
      </c>
      <c r="C93" s="64" t="s">
        <v>85</v>
      </c>
      <c r="D93" s="108" t="s">
        <v>13</v>
      </c>
      <c r="E93" s="113">
        <f>E96+E94</f>
        <v>966.5</v>
      </c>
      <c r="F93" s="68">
        <f>F96+F94</f>
        <v>966.4</v>
      </c>
      <c r="G93" s="80">
        <f t="shared" si="0"/>
        <v>100</v>
      </c>
    </row>
    <row r="94" spans="1:7" s="96" customFormat="1" ht="30" customHeight="1">
      <c r="A94" s="135" t="s">
        <v>142</v>
      </c>
      <c r="B94" s="63">
        <v>804</v>
      </c>
      <c r="C94" s="112" t="s">
        <v>141</v>
      </c>
      <c r="D94" s="108" t="s">
        <v>13</v>
      </c>
      <c r="E94" s="65">
        <f>E95</f>
        <v>150</v>
      </c>
      <c r="F94" s="68">
        <f>F95</f>
        <v>150</v>
      </c>
      <c r="G94" s="80">
        <f t="shared" si="0"/>
        <v>100</v>
      </c>
    </row>
    <row r="95" spans="1:7" s="1" customFormat="1" ht="19.5" customHeight="1">
      <c r="A95" s="136" t="s">
        <v>112</v>
      </c>
      <c r="B95" s="79">
        <v>804</v>
      </c>
      <c r="C95" s="98" t="s">
        <v>141</v>
      </c>
      <c r="D95" s="67">
        <v>200</v>
      </c>
      <c r="E95" s="76">
        <v>150</v>
      </c>
      <c r="F95" s="68">
        <v>150</v>
      </c>
      <c r="G95" s="80">
        <f t="shared" si="0"/>
        <v>100</v>
      </c>
    </row>
    <row r="96" spans="1:7" s="96" customFormat="1" ht="30.75" customHeight="1">
      <c r="A96" s="135" t="s">
        <v>98</v>
      </c>
      <c r="B96" s="63">
        <v>804</v>
      </c>
      <c r="C96" s="112" t="s">
        <v>140</v>
      </c>
      <c r="D96" s="108" t="s">
        <v>13</v>
      </c>
      <c r="E96" s="65">
        <f>E97</f>
        <v>816.5</v>
      </c>
      <c r="F96" s="68">
        <f>F97</f>
        <v>816.4</v>
      </c>
      <c r="G96" s="81">
        <f t="shared" si="0"/>
        <v>100</v>
      </c>
    </row>
    <row r="97" spans="1:7" s="1" customFormat="1" ht="18.75" customHeight="1">
      <c r="A97" s="136" t="s">
        <v>112</v>
      </c>
      <c r="B97" s="79">
        <v>804</v>
      </c>
      <c r="C97" s="98" t="s">
        <v>140</v>
      </c>
      <c r="D97" s="67">
        <v>200</v>
      </c>
      <c r="E97" s="76">
        <v>816.5</v>
      </c>
      <c r="F97" s="82">
        <v>816.4</v>
      </c>
      <c r="G97" s="81">
        <f t="shared" si="0"/>
        <v>100</v>
      </c>
    </row>
    <row r="98" spans="1:7" s="5" customFormat="1" ht="15.75">
      <c r="A98" s="142" t="s">
        <v>38</v>
      </c>
      <c r="B98" s="63">
        <v>1000</v>
      </c>
      <c r="C98" s="64" t="s">
        <v>85</v>
      </c>
      <c r="D98" s="108" t="s">
        <v>13</v>
      </c>
      <c r="E98" s="102">
        <f>E99</f>
        <v>18265.5</v>
      </c>
      <c r="F98" s="102">
        <f>F99</f>
        <v>18001.5</v>
      </c>
      <c r="G98" s="81">
        <f t="shared" si="0"/>
        <v>98.6</v>
      </c>
    </row>
    <row r="99" spans="1:7" s="5" customFormat="1" ht="17.25" customHeight="1">
      <c r="A99" s="134" t="s">
        <v>39</v>
      </c>
      <c r="B99" s="69">
        <v>1004</v>
      </c>
      <c r="C99" s="64" t="s">
        <v>85</v>
      </c>
      <c r="D99" s="106" t="s">
        <v>13</v>
      </c>
      <c r="E99" s="70">
        <f>E100+E103+E106+E108</f>
        <v>18265.5</v>
      </c>
      <c r="F99" s="70">
        <f>F100+F103+F106+F108</f>
        <v>18001.5</v>
      </c>
      <c r="G99" s="81">
        <f t="shared" si="0"/>
        <v>98.6</v>
      </c>
    </row>
    <row r="100" spans="1:7" s="96" customFormat="1" ht="29.25" customHeight="1">
      <c r="A100" s="135" t="s">
        <v>139</v>
      </c>
      <c r="B100" s="69">
        <v>1004</v>
      </c>
      <c r="C100" s="99" t="s">
        <v>138</v>
      </c>
      <c r="D100" s="106" t="s">
        <v>13</v>
      </c>
      <c r="E100" s="70">
        <f>E101+E102</f>
        <v>1552.2</v>
      </c>
      <c r="F100" s="71">
        <f>F101+F102</f>
        <v>1538.5</v>
      </c>
      <c r="G100" s="81">
        <f t="shared" si="0"/>
        <v>99.1</v>
      </c>
    </row>
    <row r="101" spans="1:7" s="1" customFormat="1" ht="45">
      <c r="A101" s="136" t="s">
        <v>109</v>
      </c>
      <c r="B101" s="89">
        <v>1004</v>
      </c>
      <c r="C101" s="90" t="s">
        <v>138</v>
      </c>
      <c r="D101" s="91">
        <v>100</v>
      </c>
      <c r="E101" s="92">
        <v>138.8</v>
      </c>
      <c r="F101" s="93">
        <v>135.6</v>
      </c>
      <c r="G101" s="80">
        <f t="shared" si="0"/>
        <v>97.7</v>
      </c>
    </row>
    <row r="102" spans="1:7" s="1" customFormat="1" ht="15">
      <c r="A102" s="136" t="s">
        <v>112</v>
      </c>
      <c r="B102" s="89">
        <v>1004</v>
      </c>
      <c r="C102" s="90" t="s">
        <v>138</v>
      </c>
      <c r="D102" s="91">
        <v>200</v>
      </c>
      <c r="E102" s="92">
        <v>1413.4</v>
      </c>
      <c r="F102" s="93">
        <v>1402.9</v>
      </c>
      <c r="G102" s="80">
        <f t="shared" si="0"/>
        <v>99.3</v>
      </c>
    </row>
    <row r="103" spans="1:7" s="96" customFormat="1" ht="42.75">
      <c r="A103" s="135" t="s">
        <v>137</v>
      </c>
      <c r="B103" s="69">
        <v>1004</v>
      </c>
      <c r="C103" s="99" t="s">
        <v>136</v>
      </c>
      <c r="D103" s="106" t="s">
        <v>13</v>
      </c>
      <c r="E103" s="70">
        <f>E104+E105</f>
        <v>3724</v>
      </c>
      <c r="F103" s="71">
        <f>F104+F105</f>
        <v>3722.1000000000004</v>
      </c>
      <c r="G103" s="81">
        <f t="shared" si="0"/>
        <v>99.9</v>
      </c>
    </row>
    <row r="104" spans="1:7" s="1" customFormat="1" ht="46.5" customHeight="1">
      <c r="A104" s="136" t="s">
        <v>109</v>
      </c>
      <c r="B104" s="89">
        <v>1004</v>
      </c>
      <c r="C104" s="90" t="s">
        <v>136</v>
      </c>
      <c r="D104" s="91">
        <v>100</v>
      </c>
      <c r="E104" s="92">
        <v>3469</v>
      </c>
      <c r="F104" s="93">
        <v>3467.8</v>
      </c>
      <c r="G104" s="80">
        <f t="shared" si="0"/>
        <v>100</v>
      </c>
    </row>
    <row r="105" spans="1:7" s="1" customFormat="1" ht="18" customHeight="1">
      <c r="A105" s="136" t="s">
        <v>112</v>
      </c>
      <c r="B105" s="89">
        <v>1004</v>
      </c>
      <c r="C105" s="90" t="s">
        <v>136</v>
      </c>
      <c r="D105" s="91">
        <v>200</v>
      </c>
      <c r="E105" s="92">
        <v>255</v>
      </c>
      <c r="F105" s="93">
        <v>254.3</v>
      </c>
      <c r="G105" s="80">
        <f t="shared" si="0"/>
        <v>99.7</v>
      </c>
    </row>
    <row r="106" spans="1:7" s="96" customFormat="1" ht="42.75">
      <c r="A106" s="135" t="s">
        <v>134</v>
      </c>
      <c r="B106" s="69">
        <v>1004</v>
      </c>
      <c r="C106" s="99" t="s">
        <v>135</v>
      </c>
      <c r="D106" s="106" t="s">
        <v>13</v>
      </c>
      <c r="E106" s="70">
        <f>E107</f>
        <v>8681</v>
      </c>
      <c r="F106" s="71">
        <f>F107</f>
        <v>8536.4</v>
      </c>
      <c r="G106" s="81">
        <f t="shared" si="0"/>
        <v>98.3</v>
      </c>
    </row>
    <row r="107" spans="1:7" s="1" customFormat="1" ht="15">
      <c r="A107" s="136" t="s">
        <v>133</v>
      </c>
      <c r="B107" s="89">
        <v>1004</v>
      </c>
      <c r="C107" s="90" t="s">
        <v>135</v>
      </c>
      <c r="D107" s="91">
        <v>300</v>
      </c>
      <c r="E107" s="92">
        <v>8681</v>
      </c>
      <c r="F107" s="93">
        <v>8536.4</v>
      </c>
      <c r="G107" s="81">
        <f t="shared" si="0"/>
        <v>98.3</v>
      </c>
    </row>
    <row r="108" spans="1:7" s="96" customFormat="1" ht="29.25" customHeight="1">
      <c r="A108" s="135" t="s">
        <v>129</v>
      </c>
      <c r="B108" s="69">
        <v>1004</v>
      </c>
      <c r="C108" s="99" t="s">
        <v>132</v>
      </c>
      <c r="D108" s="106" t="s">
        <v>13</v>
      </c>
      <c r="E108" s="70">
        <f>E109</f>
        <v>4308.3</v>
      </c>
      <c r="F108" s="71">
        <f>F109</f>
        <v>4204.5</v>
      </c>
      <c r="G108" s="81">
        <f t="shared" si="0"/>
        <v>97.6</v>
      </c>
    </row>
    <row r="109" spans="1:7" s="1" customFormat="1" ht="15">
      <c r="A109" s="136" t="s">
        <v>112</v>
      </c>
      <c r="B109" s="89">
        <v>1004</v>
      </c>
      <c r="C109" s="90" t="s">
        <v>132</v>
      </c>
      <c r="D109" s="91">
        <v>300</v>
      </c>
      <c r="E109" s="92">
        <v>4308.3</v>
      </c>
      <c r="F109" s="93">
        <v>4204.5</v>
      </c>
      <c r="G109" s="81">
        <f t="shared" si="0"/>
        <v>97.6</v>
      </c>
    </row>
    <row r="110" spans="1:7" s="5" customFormat="1" ht="15.75">
      <c r="A110" s="142" t="s">
        <v>71</v>
      </c>
      <c r="B110" s="63">
        <v>1100</v>
      </c>
      <c r="C110" s="64" t="s">
        <v>85</v>
      </c>
      <c r="D110" s="107" t="s">
        <v>13</v>
      </c>
      <c r="E110" s="102">
        <f aca="true" t="shared" si="2" ref="E110:F112">E111</f>
        <v>771.7</v>
      </c>
      <c r="F110" s="102">
        <f t="shared" si="2"/>
        <v>770.7</v>
      </c>
      <c r="G110" s="80">
        <f t="shared" si="0"/>
        <v>99.9</v>
      </c>
    </row>
    <row r="111" spans="1:7" s="5" customFormat="1" ht="15">
      <c r="A111" s="134" t="s">
        <v>60</v>
      </c>
      <c r="B111" s="63">
        <v>1102</v>
      </c>
      <c r="C111" s="64" t="s">
        <v>85</v>
      </c>
      <c r="D111" s="107" t="s">
        <v>13</v>
      </c>
      <c r="E111" s="102">
        <f t="shared" si="2"/>
        <v>771.7</v>
      </c>
      <c r="F111" s="102">
        <f t="shared" si="2"/>
        <v>770.7</v>
      </c>
      <c r="G111" s="81">
        <f t="shared" si="0"/>
        <v>99.9</v>
      </c>
    </row>
    <row r="112" spans="1:7" s="96" customFormat="1" ht="57">
      <c r="A112" s="135" t="s">
        <v>128</v>
      </c>
      <c r="B112" s="69">
        <v>1102</v>
      </c>
      <c r="C112" s="99" t="s">
        <v>131</v>
      </c>
      <c r="D112" s="106" t="s">
        <v>13</v>
      </c>
      <c r="E112" s="110">
        <f t="shared" si="2"/>
        <v>771.7</v>
      </c>
      <c r="F112" s="110">
        <f t="shared" si="2"/>
        <v>770.7</v>
      </c>
      <c r="G112" s="81">
        <f t="shared" si="0"/>
        <v>99.9</v>
      </c>
    </row>
    <row r="113" spans="1:7" s="1" customFormat="1" ht="15">
      <c r="A113" s="136" t="s">
        <v>112</v>
      </c>
      <c r="B113" s="89">
        <v>1102</v>
      </c>
      <c r="C113" s="90" t="s">
        <v>131</v>
      </c>
      <c r="D113" s="91">
        <v>200</v>
      </c>
      <c r="E113" s="109">
        <v>771.7</v>
      </c>
      <c r="F113" s="109">
        <v>770.7</v>
      </c>
      <c r="G113" s="80">
        <f t="shared" si="0"/>
        <v>99.9</v>
      </c>
    </row>
    <row r="114" spans="1:7" s="5" customFormat="1" ht="15.75">
      <c r="A114" s="145" t="s">
        <v>72</v>
      </c>
      <c r="B114" s="69">
        <v>1200</v>
      </c>
      <c r="C114" s="64" t="s">
        <v>85</v>
      </c>
      <c r="D114" s="106" t="s">
        <v>13</v>
      </c>
      <c r="E114" s="110">
        <f>E116</f>
        <v>310.7</v>
      </c>
      <c r="F114" s="111">
        <f>F116</f>
        <v>310.7</v>
      </c>
      <c r="G114" s="80">
        <f t="shared" si="0"/>
        <v>100</v>
      </c>
    </row>
    <row r="115" spans="1:7" s="18" customFormat="1" ht="15">
      <c r="A115" s="134" t="s">
        <v>75</v>
      </c>
      <c r="B115" s="69">
        <v>1202</v>
      </c>
      <c r="C115" s="64" t="s">
        <v>85</v>
      </c>
      <c r="D115" s="106" t="s">
        <v>13</v>
      </c>
      <c r="E115" s="70">
        <f>E116</f>
        <v>310.7</v>
      </c>
      <c r="F115" s="71">
        <f>F116</f>
        <v>310.7</v>
      </c>
      <c r="G115" s="81">
        <f t="shared" si="0"/>
        <v>100</v>
      </c>
    </row>
    <row r="116" spans="1:7" s="96" customFormat="1" ht="15.75">
      <c r="A116" s="135" t="s">
        <v>178</v>
      </c>
      <c r="B116" s="69">
        <v>1202</v>
      </c>
      <c r="C116" s="99" t="s">
        <v>130</v>
      </c>
      <c r="D116" s="106" t="s">
        <v>13</v>
      </c>
      <c r="E116" s="70">
        <f>E117</f>
        <v>310.7</v>
      </c>
      <c r="F116" s="71">
        <f>F117</f>
        <v>310.7</v>
      </c>
      <c r="G116" s="81">
        <f t="shared" si="0"/>
        <v>100</v>
      </c>
    </row>
    <row r="117" spans="1:7" s="1" customFormat="1" ht="15">
      <c r="A117" s="146" t="s">
        <v>112</v>
      </c>
      <c r="B117" s="128">
        <v>1202</v>
      </c>
      <c r="C117" s="129" t="s">
        <v>130</v>
      </c>
      <c r="D117" s="130">
        <v>200</v>
      </c>
      <c r="E117" s="131">
        <v>310.7</v>
      </c>
      <c r="F117" s="132">
        <v>310.7</v>
      </c>
      <c r="G117" s="83">
        <f t="shared" si="0"/>
        <v>100</v>
      </c>
    </row>
    <row r="118" spans="1:5" ht="15">
      <c r="A118" s="51"/>
      <c r="B118" s="52"/>
      <c r="C118" s="52"/>
      <c r="D118" s="52"/>
      <c r="E118" s="1"/>
    </row>
    <row r="119" spans="1:4" ht="12.75">
      <c r="A119" s="23"/>
      <c r="B119" s="23"/>
      <c r="C119" s="23"/>
      <c r="D119" s="23"/>
    </row>
    <row r="120" spans="1:4" ht="12.75">
      <c r="A120" s="23"/>
      <c r="B120" s="23"/>
      <c r="C120" s="23"/>
      <c r="D120" s="23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39" bottom="0.31" header="0.3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2" ht="18.75">
      <c r="B2" s="8" t="s">
        <v>76</v>
      </c>
    </row>
    <row r="3" ht="18.75">
      <c r="B3" s="8"/>
    </row>
    <row r="5" spans="1:4" ht="14.25">
      <c r="A5" s="57" t="s">
        <v>12</v>
      </c>
      <c r="B5" s="58" t="s">
        <v>26</v>
      </c>
      <c r="C5" s="57" t="s">
        <v>24</v>
      </c>
      <c r="D5" s="59" t="s">
        <v>51</v>
      </c>
    </row>
    <row r="6" spans="1:4" s="19" customFormat="1" ht="23.25" customHeight="1">
      <c r="A6" s="53" t="s">
        <v>83</v>
      </c>
      <c r="B6" s="54" t="s">
        <v>41</v>
      </c>
      <c r="C6" s="55">
        <f>C7+C9</f>
        <v>0</v>
      </c>
      <c r="D6" s="56">
        <f>D7+D9</f>
        <v>-3491.199999999997</v>
      </c>
    </row>
    <row r="7" spans="1:4" s="9" customFormat="1" ht="19.5" customHeight="1">
      <c r="A7" s="163" t="s">
        <v>42</v>
      </c>
      <c r="B7" s="13" t="s">
        <v>43</v>
      </c>
      <c r="C7" s="47">
        <v>-112004.9</v>
      </c>
      <c r="D7" s="48">
        <v>-112706.4</v>
      </c>
    </row>
    <row r="8" spans="1:4" ht="30.75" customHeight="1">
      <c r="A8" s="163" t="s">
        <v>44</v>
      </c>
      <c r="B8" s="13" t="s">
        <v>45</v>
      </c>
      <c r="C8" s="47">
        <f>C7</f>
        <v>-112004.9</v>
      </c>
      <c r="D8" s="48">
        <f>D7</f>
        <v>-112706.4</v>
      </c>
    </row>
    <row r="9" spans="1:4" s="9" customFormat="1" ht="15.75" customHeight="1">
      <c r="A9" s="163" t="s">
        <v>46</v>
      </c>
      <c r="B9" s="13" t="s">
        <v>47</v>
      </c>
      <c r="C9" s="47">
        <v>112004.9</v>
      </c>
      <c r="D9" s="48">
        <v>109215.2</v>
      </c>
    </row>
    <row r="10" spans="1:4" ht="30" customHeight="1">
      <c r="A10" s="163" t="s">
        <v>48</v>
      </c>
      <c r="B10" s="13" t="s">
        <v>49</v>
      </c>
      <c r="C10" s="47">
        <f>C9</f>
        <v>112004.9</v>
      </c>
      <c r="D10" s="48">
        <f>D9</f>
        <v>109215.2</v>
      </c>
    </row>
    <row r="11" spans="1:4" ht="21.75" customHeight="1">
      <c r="A11" s="164"/>
      <c r="B11" s="165" t="s">
        <v>50</v>
      </c>
      <c r="C11" s="166">
        <f>C6</f>
        <v>0</v>
      </c>
      <c r="D11" s="167">
        <f>D6</f>
        <v>-3491.199999999997</v>
      </c>
    </row>
    <row r="14" spans="1:2" ht="15.75" customHeight="1">
      <c r="A14" s="10"/>
      <c r="B14" s="23"/>
    </row>
    <row r="15" spans="1:2" ht="17.25" customHeight="1">
      <c r="A15" s="10"/>
      <c r="B15" s="23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2016-05-05T09:03:32Z</cp:lastPrinted>
  <dcterms:created xsi:type="dcterms:W3CDTF">1996-10-08T23:32:33Z</dcterms:created>
  <dcterms:modified xsi:type="dcterms:W3CDTF">2016-05-05T09:08:13Z</dcterms:modified>
  <cp:category/>
  <cp:version/>
  <cp:contentType/>
  <cp:contentStatus/>
</cp:coreProperties>
</file>